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0" windowWidth="29040" windowHeight="14280" tabRatio="859" activeTab="0"/>
  </bookViews>
  <sheets>
    <sheet name="NASLOVNA" sheetId="1" r:id="rId1"/>
    <sheet name="OPCE NAP." sheetId="2" r:id="rId2"/>
    <sheet name="G1 planiranje" sheetId="3" r:id="rId3"/>
    <sheet name="polje V_F15.5-1" sheetId="4" r:id="rId4"/>
    <sheet name="polje VI_F15.4-1" sheetId="5" r:id="rId5"/>
    <sheet name="polje VIII_F15.7-1" sheetId="6" r:id="rId6"/>
    <sheet name="REKAPITULACIJA" sheetId="7" r:id="rId7"/>
  </sheets>
  <definedNames>
    <definedName name="_Hlk58577233" localSheetId="0">'NASLOVNA'!$E$22</definedName>
    <definedName name="_xlnm.Print_Area" localSheetId="2">'G1 planiranje'!$A$1:$G$34</definedName>
    <definedName name="_xlnm.Print_Area" localSheetId="1">'OPCE NAP.'!$A$1:$H$103</definedName>
    <definedName name="_xlnm.Print_Area" localSheetId="3">'polje V_F15.5-1'!$A$1:$G$164</definedName>
    <definedName name="_xlnm.Print_Area" localSheetId="4">'polje VI_F15.4-1'!$A$1:$G$165</definedName>
    <definedName name="_xlnm.Print_Area" localSheetId="5">'polje VIII_F15.7-1'!$A$1:$G$158</definedName>
    <definedName name="_xlnm.Print_Area" localSheetId="6">'REKAPITULACIJA'!$A$1:$G$18</definedName>
    <definedName name="_xlnm.Print_Titles" localSheetId="2">'G1 planiranje'!$1:$1</definedName>
    <definedName name="_xlnm.Print_Titles" localSheetId="3">'polje V_F15.5-1'!$1:$1</definedName>
    <definedName name="_xlnm.Print_Titles" localSheetId="4">'polje VI_F15.4-1'!$1:$1</definedName>
    <definedName name="_xlnm.Print_Titles" localSheetId="5">'polje VIII_F15.7-1'!$1:$1</definedName>
  </definedNames>
  <calcPr fullCalcOnLoad="1"/>
</workbook>
</file>

<file path=xl/sharedStrings.xml><?xml version="1.0" encoding="utf-8"?>
<sst xmlns="http://schemas.openxmlformats.org/spreadsheetml/2006/main" count="647" uniqueCount="281">
  <si>
    <t>REKAPITULACIJA</t>
  </si>
  <si>
    <t>PRIPREMNI RADOVI</t>
  </si>
  <si>
    <t>ZEMLJANI RADOVI</t>
  </si>
  <si>
    <t>UKUPNO</t>
  </si>
  <si>
    <r>
      <t>m</t>
    </r>
    <r>
      <rPr>
        <vertAlign val="superscript"/>
        <sz val="11"/>
        <rFont val="Times New Roman"/>
        <family val="1"/>
      </rPr>
      <t>3</t>
    </r>
  </si>
  <si>
    <r>
      <t>m</t>
    </r>
    <r>
      <rPr>
        <vertAlign val="superscript"/>
        <sz val="11"/>
        <rFont val="Times New Roman"/>
        <family val="1"/>
      </rPr>
      <t>2</t>
    </r>
  </si>
  <si>
    <t>PDV (25%)</t>
  </si>
  <si>
    <t>SVEUKUPNO</t>
  </si>
  <si>
    <r>
      <t>Uređenje temeljnog tla mehaničkim zbijanjem. U cijenu je uključeno prethodno čišćenje te planiranje i rad potreban za postizanje optimalne vlažnosti vezanih tala, vlaženjem ili rahljenjem i sušenjem.  Obračun po m</t>
    </r>
    <r>
      <rPr>
        <vertAlign val="superscript"/>
        <sz val="11"/>
        <rFont val="Times New Roman"/>
        <family val="1"/>
      </rPr>
      <t>2</t>
    </r>
    <r>
      <rPr>
        <sz val="11"/>
        <rFont val="Times New Roman"/>
        <family val="1"/>
      </rPr>
      <t>. Sve u skladu s OTU 2-08.1.</t>
    </r>
  </si>
  <si>
    <r>
      <t>m</t>
    </r>
    <r>
      <rPr>
        <vertAlign val="superscript"/>
        <sz val="11"/>
        <rFont val="Times New Roman"/>
        <family val="1"/>
      </rPr>
      <t>2</t>
    </r>
  </si>
  <si>
    <r>
      <t>Izrada nasipa materijalom dobivenim iz iskopa. Ovaj rad obuhvaća strojno nasipanje i razastiranje, prema potrebi vlaženje ili sušenje, planiranje nasipnih slojeva debljine i nagiba prema projektu odnosno utvrđenih pokusnom dionicom, te zbijanje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nasipa te planiranje pokosa nasipa i čišćenje okoline, sav ostali rad, transporti i oprema, kao i ispitivanja i kontrola kakvoće. Izvedba, kontrola kakvoće i obračun prema OTU 2-09. </t>
    </r>
  </si>
  <si>
    <r>
      <t>m</t>
    </r>
    <r>
      <rPr>
        <vertAlign val="superscript"/>
        <sz val="11"/>
        <rFont val="Times New Roman"/>
        <family val="1"/>
      </rPr>
      <t>3</t>
    </r>
  </si>
  <si>
    <r>
      <t xml:space="preserve">D &amp; Z  </t>
    </r>
    <r>
      <rPr>
        <i/>
        <sz val="18"/>
        <rFont val="Times New Roman"/>
        <family val="1"/>
      </rPr>
      <t>doo</t>
    </r>
  </si>
  <si>
    <t xml:space="preserve">projektiranje </t>
  </si>
  <si>
    <t>graditeljstvo</t>
  </si>
  <si>
    <t>vanjska trgovina</t>
  </si>
  <si>
    <t>Jerolima Vidulića 7</t>
  </si>
  <si>
    <t>23000 Zadar</t>
  </si>
  <si>
    <t>OIB: 13899490518</t>
  </si>
  <si>
    <t>e-mail: info@d-and-z.hr</t>
  </si>
  <si>
    <t>tel 023 220 860</t>
  </si>
  <si>
    <t>investitor</t>
  </si>
  <si>
    <t>GRAD ZADAR</t>
  </si>
  <si>
    <t xml:space="preserve">                        </t>
  </si>
  <si>
    <t>Narodni trg 1, 23000 Zadar</t>
  </si>
  <si>
    <t>OIB: 09933651854</t>
  </si>
  <si>
    <r>
      <t>građevina</t>
    </r>
    <r>
      <rPr>
        <b/>
        <sz val="11"/>
        <rFont val="Times New Roman CE"/>
        <family val="1"/>
      </rPr>
      <t xml:space="preserve">  </t>
    </r>
  </si>
  <si>
    <t>faza</t>
  </si>
  <si>
    <t>zajednička oznaka projekta</t>
  </si>
  <si>
    <t>IZVEDBENI PROJEKT</t>
  </si>
  <si>
    <r>
      <rPr>
        <b/>
        <sz val="12"/>
        <rFont val="Times New Roman"/>
        <family val="1"/>
      </rPr>
      <t>Darija Kruljac</t>
    </r>
    <r>
      <rPr>
        <sz val="10"/>
        <rFont val="Times New Roman"/>
        <family val="1"/>
      </rPr>
      <t>, mag.ing.aedif, br.ovl. G6001</t>
    </r>
  </si>
  <si>
    <t>OPĆI TEHNIČKI UVJETI</t>
  </si>
  <si>
    <t xml:space="preserve">Glavni projekt, tehnički opis i ovaj troškovnik čine cjelinu projekta. Izvođač je dužan proučiti sve navedene dijelove projekta te u slučaju nejasnoća tražiti objašnjenje od naručitelja i iznijeti svoje primjedbe. Nepoznavanje crtanog dijela projekta i tehničkog opisa neće se prihvatiti kao razlog za povišenje jediničnih cijena ili greške u izvedbi.
</t>
  </si>
  <si>
    <t xml:space="preserve">Prije izrade ponude izvođaču se preporuča obilazak lokacije gradilišta i pregled građevine zbog ocjene građevinskog stanja, razumijevanja radova obuhvaćenih troškovnikom, uvjeta organizacije gradilišta, načina i mogućnosti pristupa građevini, uvjeta za dovoz i skladištenje građevinskog materijala te odvoz otpadnog materijala i sl. Prema tome, ponuđena cijena konačna je cijena za realizaciju pojedine troškovničke stavke i ne može se mijenjati.
</t>
  </si>
  <si>
    <t xml:space="preserve">Izvođač je prilikom uvođenja u posao dužan, u okviru ugovorene cijene, preuzeti postojeću građevinu, te obavijestiti nadležne službe o otvaranju gradilišta. Od tog trenutka pa do primopredaje građevine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prema projektu.
</t>
  </si>
  <si>
    <t xml:space="preserve">Izvođač je dužan, u okviru ugovorene cijene, ugraditi propisani adekvatan materijal atestiran prema Hrvatskim normama ili jednakovrijedno. 
</t>
  </si>
  <si>
    <t>Materijali, proizvodi, oprema i radovi moraju biti izrađeni u skladu s normama i tehničkim propisima ili jednakovrijednim navedenim u projektnoj dokumentaciji. Ako nije navedena niti jedna norma obvezna je primjena odgovarajućih EN (europska norma). Ako se u međuvremenu neka norma ili propis stavi van snage, važit će zamjenjujuća norma ili propis.</t>
  </si>
  <si>
    <t>Izvođač može predložiti primjenu priznatih tehničkih pravila (normi) neke inozemne normizacijske ustanove (ISO, EN, DIN, ASTM, ...) uz uvjet pisanog obrazloženja i odobrenja nadzornog inženjera. Tu promjenu nadzorni inženjer odobrava uz suglasnost projektanta. Izvođač je dužan promjenu unijeti u glavni projekt.</t>
  </si>
  <si>
    <t xml:space="preserve">Građevni proizvodi mogu se rabiti za gradnju i održavanje građevina samo ako je dokazana njihova uporabljivost. Građevni proizvodi su uporabljivi ako njihova svojstva udovoljavaju bitnim zahtjevima za građevinu, a što se dokazuje Potvrdom (certifikatom) sukladnosti ili dobavljačevom Izjavom o sukladnosti. Građevni proizvodi za koje nisu donijeti tehnički propisi i norme ili bitno odstupaju od njih, uporabljivi su samo ako imaju Tehničko dopuštenje ili Svjedodžbu o ispitivanju.
</t>
  </si>
  <si>
    <t xml:space="preserve">Za instalacijske sustave izvođač će, osim atesta o kvaliteti ugrađenih materijala, dati i ateste za instalacijske sustave.
</t>
  </si>
  <si>
    <t xml:space="preserve">Izvođač će prema projektom određenom planu ispitivanja materijala, kontrolirati ugrađeni konstruktivni materijal.
</t>
  </si>
  <si>
    <t xml:space="preserve">Izvođač je u okviru ugovorene cijene dužan izvršiti koordinaciju radova svih kooperanata na način da omogući kontinuirano odvijanje posla i zaštitu već izvedenih radova. Sva oštećenja nastala tijekom gradnje otklonit će izvođač o svom trošku.
</t>
  </si>
  <si>
    <t xml:space="preserve">Izvođač je dužan, u okviru ugovorene cijene, osigurati gradilište od djelovanja više sile i krađe.
</t>
  </si>
  <si>
    <t>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t>
  </si>
  <si>
    <t xml:space="preserve">Sav rad i materijal vezan uz organizaciju građevinskih radova uključeni su u ugovorenu cijenu.
</t>
  </si>
  <si>
    <t xml:space="preserve">Sve naknade za deponiranje uključene su u ugovorenu cijenu. </t>
  </si>
  <si>
    <t xml:space="preserve">Sve radove izvođač je dužan izvesti strogo prema opisu pojedinih stavki troškovnika te prema izvedbenim i detaljnim nacrtima. Sav materijal za gradnju i ugradnju mora biti kvalitetan te mora odgovarati opisu troškovnika i postojećim građevinskim propisima. </t>
  </si>
  <si>
    <t xml:space="preserve">Izvedeni radovi moraju u cijelosti odgovarati opisu u troškovniku, a u tu svrhu investitor i projektant imaju pravo od izvođača tražiti prije početka radova uzorke materijala i specifičnih sklopova (obloga, boja i sl.), koji se čuvaju u upravi gradilišta. Izvedeni radovi moraju odgovarati uzorcima u cijelosti.
</t>
  </si>
  <si>
    <t xml:space="preserve">Jedinična cijena sadrži sve nabrojano kod opisa pojedine stavke. Pod cijenom materijala podrazumijeva se dobavna cijena materijala i to kako glavnog tako i pomoćnog, veznog i ostalih materijala. U tu cijenu uključeni su i transportni troškovi bez obzira na vrstu transportnog sredstva i udaljenost uključivo sa svim utovarima, istovarima i prijenosima. Nadalje uključiti cijenu skladištenja, čuvanja i zaštite materijala.
</t>
  </si>
  <si>
    <t xml:space="preserve">Cijene pojedinih radova moraju sadržavati sve elemente koji određuju cijenu gotovog proizvoda, a u skladu s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i konzervatorskim nadzorom,a nakon proučenog prijedloga izvođača.
</t>
  </si>
  <si>
    <t xml:space="preserve">U kalkulaciju rada treba uključiti sav potreban rad, kako glavni, tako i pomoćni i sav unutarnji transport bilo ručni bilo pomoću strojeva. Ujedno treba uključiti sav rad oko zaštite izvedenih radova i same građevine od štetnog utjecaja kiše, hladnoće i sl. kao i skladištenje i zaštitu svih elemenata skinutih s građevine koji će se naknadno ponovno ugraditi.
</t>
  </si>
  <si>
    <t>U stavkama ovog troškovnika pojedini termini imaju slijedeće značenje:</t>
  </si>
  <si>
    <t xml:space="preserve">Ako tijekom gradnje dođe do promjena, treba prije početka rada tražiti suglasnost glavnog projektanta, projektanta konstrukcije i nadzornog inženjera. Također treba ugovoriti jediničnu cijenu nove stavke na temelju elemenata danih u ponudi i sve to unijeti u građevinski dnevnik uz ovjeru nadzornog inženjera. Sve više radnje ili veće količine do kojih dođe uslijed promjene načina ili opsega izvedbe, a nisu na spomenuti način utvrđene, upisane i ovjerene, neće se priznati u obračunu.
</t>
  </si>
  <si>
    <t xml:space="preserve">Davanjem ponude izvođač se obavezuje da će pravovremeno nabaviti sav materijal opisan u pojedinim stavkama troškovnika. U slučaju nemogućnosti nabave opisanog materijala tijekom izvođenja radova, za svaku će se izmjenu prikupiti ponude i u prisutnosti investitora i nadzornog inženjera odabrati najpovoljnija. </t>
  </si>
  <si>
    <t xml:space="preserve">Tijekom izvođenja radova izvođač je dužan posebnu pažnju posvetiti organizaciji i uvjetima transporta i skladištenja građevinskog i instalacijskog materijala, smještaju građevinske mehanizacije, smještaju i opskrbi radne snage te odvozu svog otpadnog materijala na ovlašteno gradsko odlagalište građevnog otpada.
</t>
  </si>
  <si>
    <t xml:space="preserve">Izvođač je dužan čistiti gradilište barem tri puta tijekom građenja, a na kraju treba izvesti sva fina čišćenja što je obuhvaćeno i posebnom stavkom. U stavke uračunati prijevoz svog otpadnog materijala na gradsko odlagalište.
</t>
  </si>
  <si>
    <t xml:space="preserve">Izvođač će zajedno s nadzornim inženjerom izraditi vremenski plan (gantogram) aktivnosti na gradilištu i njime odrediti dinamiku financiranja, dobave materijala i opreme i sl. Sve radove treba izvršiti u dogovoru s projektantom i projektantom konstrukcije, nadzornim inženjerom.
</t>
  </si>
  <si>
    <t>Zakoni, pravilnici i propisi koje je potrebno primijeniti u toku izvođenja radova:</t>
  </si>
  <si>
    <t>Izvođač se dužan pridržavati  i svih ostalih važećih zakona, normi "ili jednakovrijednih" normi i propisa koji nisu ovdje navedeni, a odnose se posredno ili neposredno na radove, građevne proizvode i opremu planirane ovim projektom.</t>
  </si>
  <si>
    <r>
      <rPr>
        <b/>
        <i/>
        <sz val="9"/>
        <rFont val="Times New Roman"/>
        <family val="1"/>
      </rPr>
      <t xml:space="preserve">Napomena: </t>
    </r>
    <r>
      <rPr>
        <i/>
        <sz val="9"/>
        <rFont val="Times New Roman"/>
        <family val="1"/>
      </rPr>
      <t>Ovi opći tehnički uvjeti izvođenja odnose se na sve vrste radove.</t>
    </r>
  </si>
  <si>
    <r>
      <t xml:space="preserve">Pod terminom </t>
    </r>
    <r>
      <rPr>
        <b/>
        <sz val="10"/>
        <rFont val="Times New Roman"/>
        <family val="1"/>
      </rPr>
      <t>"dobava"</t>
    </r>
    <r>
      <rPr>
        <sz val="10"/>
        <rFont val="Times New Roman"/>
        <family val="1"/>
      </rPr>
      <t xml:space="preserve"> se podrazumijeva ukupna cijena nabave materijala, proizvoda i opreme, te uskladištenje na gradilištu.</t>
    </r>
  </si>
  <si>
    <r>
      <t xml:space="preserve">Pod terminom </t>
    </r>
    <r>
      <rPr>
        <b/>
        <sz val="10"/>
        <rFont val="Times New Roman"/>
        <family val="1"/>
      </rPr>
      <t>"doprema"</t>
    </r>
    <r>
      <rPr>
        <sz val="10"/>
        <rFont val="Times New Roman"/>
        <family val="1"/>
      </rPr>
      <t xml:space="preserve"> se podrazumijeva ukupna cijena transporta materijala, proizvoda i opreme do mjesta ugradnje.</t>
    </r>
  </si>
  <si>
    <r>
      <t xml:space="preserve">Pod terminom </t>
    </r>
    <r>
      <rPr>
        <b/>
        <sz val="10"/>
        <rFont val="Times New Roman"/>
        <family val="1"/>
      </rPr>
      <t>"ugradnja" ili "montaža"</t>
    </r>
    <r>
      <rPr>
        <sz val="10"/>
        <rFont val="Times New Roman"/>
        <family val="1"/>
      </rPr>
      <t xml:space="preserve"> se podrazumijeva cijena raznašanja duž rova ili u građevinu, spuštanje u rov ili u građevinu, poravnanje i učvršćenje po pravcu i niveleti na pripremljenu podlogu, te ugradnja ili montaža cijevi, fazonskih komada, armatura, elektrostrojarske opreme i uređaja u predviđen položaj, stručne upute proizvođača, sva tvornička i gradilišna ispitivanja, te puštanje u probni rad. </t>
    </r>
  </si>
  <si>
    <r>
      <rPr>
        <b/>
        <sz val="9"/>
        <rFont val="Times New Roman"/>
        <family val="1"/>
      </rPr>
      <t>Zakon o gradnji</t>
    </r>
    <r>
      <rPr>
        <sz val="9"/>
        <rFont val="Times New Roman"/>
        <family val="1"/>
      </rPr>
      <t xml:space="preserve"> (NN 153/13, 20/17, 39/19, 125/19),</t>
    </r>
  </si>
  <si>
    <r>
      <rPr>
        <b/>
        <sz val="9"/>
        <rFont val="Times New Roman"/>
        <family val="1"/>
      </rPr>
      <t>Zakon o prostornom uređenju</t>
    </r>
    <r>
      <rPr>
        <sz val="9"/>
        <rFont val="Times New Roman"/>
        <family val="1"/>
      </rPr>
      <t xml:space="preserve"> (NN 153/13, 65/17, 114/18, 39/19, 98/19),</t>
    </r>
  </si>
  <si>
    <r>
      <rPr>
        <b/>
        <sz val="9"/>
        <rFont val="Times New Roman"/>
        <family val="1"/>
      </rPr>
      <t xml:space="preserve">Zakon o građevinskoj inspekciji </t>
    </r>
    <r>
      <rPr>
        <sz val="9"/>
        <rFont val="Times New Roman"/>
        <family val="1"/>
      </rPr>
      <t>(NN 153/13),</t>
    </r>
  </si>
  <si>
    <r>
      <rPr>
        <b/>
        <sz val="9"/>
        <rFont val="Times New Roman"/>
        <family val="1"/>
      </rPr>
      <t xml:space="preserve">Zakon o poslovima i djelatnostima prostornog uređenja i gradnje </t>
    </r>
    <r>
      <rPr>
        <sz val="9"/>
        <rFont val="Times New Roman"/>
        <family val="1"/>
      </rPr>
      <t>(NN78/15, 118/18, 110/19),</t>
    </r>
  </si>
  <si>
    <r>
      <rPr>
        <b/>
        <sz val="9"/>
        <rFont val="Times New Roman"/>
        <family val="1"/>
      </rPr>
      <t>Zakon o zaštiti od požara</t>
    </r>
    <r>
      <rPr>
        <sz val="9"/>
        <rFont val="Times New Roman"/>
        <family val="1"/>
      </rPr>
      <t xml:space="preserve"> (NN 92/10),</t>
    </r>
  </si>
  <si>
    <r>
      <rPr>
        <b/>
        <sz val="9"/>
        <rFont val="Times New Roman"/>
        <family val="1"/>
      </rPr>
      <t xml:space="preserve">Zakon o normizaciji </t>
    </r>
    <r>
      <rPr>
        <sz val="9"/>
        <rFont val="Times New Roman"/>
        <family val="1"/>
      </rPr>
      <t>(NN 80/13),</t>
    </r>
  </si>
  <si>
    <r>
      <rPr>
        <b/>
        <sz val="9"/>
        <rFont val="Times New Roman"/>
        <family val="1"/>
      </rPr>
      <t>Zakon o zaštiti zraka</t>
    </r>
    <r>
      <rPr>
        <sz val="9"/>
        <rFont val="Times New Roman"/>
        <family val="1"/>
      </rPr>
      <t xml:space="preserve"> (NN 127/19),</t>
    </r>
  </si>
  <si>
    <r>
      <rPr>
        <b/>
        <sz val="9"/>
        <rFont val="Times New Roman"/>
        <family val="1"/>
      </rPr>
      <t xml:space="preserve">Pravilnik o ocjenjivanju sukladnosti, ispravama o sukladnosti i označavanju građevnih proizvoda </t>
    </r>
    <r>
      <rPr>
        <sz val="9"/>
        <rFont val="Times New Roman"/>
        <family val="1"/>
      </rPr>
      <t>(NN 103/08, 147/09, 87/10, 129/11),</t>
    </r>
  </si>
  <si>
    <r>
      <rPr>
        <b/>
        <sz val="9"/>
        <rFont val="Times New Roman"/>
        <family val="1"/>
      </rPr>
      <t xml:space="preserve">Pravilnik o nadzoru građevnih proizvoda </t>
    </r>
    <r>
      <rPr>
        <sz val="9"/>
        <rFont val="Times New Roman"/>
        <family val="1"/>
      </rPr>
      <t>(NN 113/08),</t>
    </r>
  </si>
  <si>
    <r>
      <rPr>
        <b/>
        <sz val="9"/>
        <rFont val="Times New Roman"/>
        <family val="1"/>
      </rPr>
      <t>Pravilnik o mjerama zaštite od požara kod građenja</t>
    </r>
    <r>
      <rPr>
        <sz val="9"/>
        <rFont val="Times New Roman"/>
        <family val="1"/>
      </rPr>
      <t xml:space="preserve"> (NN 141/11), </t>
    </r>
  </si>
  <si>
    <r>
      <rPr>
        <b/>
        <sz val="9"/>
        <rFont val="Times New Roman"/>
        <family val="1"/>
      </rPr>
      <t>Pravilnik o otpornosti na požar i drugim zahtjevima koje građevine moraju zadovoljavati u slučaju požara</t>
    </r>
    <r>
      <rPr>
        <sz val="9"/>
        <rFont val="Times New Roman"/>
        <family val="1"/>
      </rPr>
      <t xml:space="preserve"> (NN 29/13, 87/15),</t>
    </r>
  </si>
  <si>
    <r>
      <rPr>
        <b/>
        <sz val="9"/>
        <rFont val="Times New Roman"/>
        <family val="1"/>
      </rPr>
      <t>Pravilnik o uvjetima za vatrogasne pristupe</t>
    </r>
    <r>
      <rPr>
        <sz val="9"/>
        <rFont val="Times New Roman"/>
        <family val="1"/>
      </rPr>
      <t xml:space="preserve"> (NN 35/94, 55/94, 142/03),</t>
    </r>
  </si>
  <si>
    <r>
      <rPr>
        <b/>
        <sz val="9"/>
        <rFont val="Times New Roman"/>
        <family val="1"/>
      </rPr>
      <t xml:space="preserve">Pravilnik o zaštiti na radu na privremenim gradilištima </t>
    </r>
    <r>
      <rPr>
        <sz val="9"/>
        <rFont val="Times New Roman"/>
        <family val="1"/>
      </rPr>
      <t>(NN 48/18),</t>
    </r>
  </si>
  <si>
    <r>
      <rPr>
        <b/>
        <sz val="9"/>
        <rFont val="Times New Roman"/>
        <family val="1"/>
      </rPr>
      <t xml:space="preserve">Pravilnik o zaštiti na radu pri utovaru i istovaru tereta </t>
    </r>
    <r>
      <rPr>
        <sz val="9"/>
        <rFont val="Times New Roman"/>
        <family val="1"/>
      </rPr>
      <t>(NN 49/86),</t>
    </r>
  </si>
  <si>
    <r>
      <rPr>
        <b/>
        <sz val="9"/>
        <rFont val="Times New Roman"/>
        <family val="1"/>
      </rPr>
      <t>Pravilnik o zaštiti na radu pri uporabi radne opreme</t>
    </r>
    <r>
      <rPr>
        <sz val="9"/>
        <rFont val="Times New Roman"/>
        <family val="1"/>
      </rPr>
      <t xml:space="preserve"> (NN 18/17),</t>
    </r>
  </si>
  <si>
    <r>
      <rPr>
        <b/>
        <sz val="9"/>
        <rFont val="Times New Roman"/>
        <family val="1"/>
      </rPr>
      <t>Pravilnik o poslovima s posebnim uvjetima rada</t>
    </r>
    <r>
      <rPr>
        <sz val="9"/>
        <rFont val="Times New Roman"/>
        <family val="1"/>
      </rPr>
      <t xml:space="preserve"> (NN 05/84),</t>
    </r>
  </si>
  <si>
    <r>
      <rPr>
        <b/>
        <sz val="9"/>
        <rFont val="Times New Roman"/>
        <family val="1"/>
      </rPr>
      <t>Pravilnik o utvrđivanju opće i posebne zdrastvene sposobnosti radnika i sposobnosti radnika za obavljanje poslova s posebnim uvjetima rada</t>
    </r>
    <r>
      <rPr>
        <sz val="9"/>
        <rFont val="Times New Roman"/>
        <family val="1"/>
      </rPr>
      <t xml:space="preserve"> (NN 03/84, 55/85),</t>
    </r>
  </si>
  <si>
    <r>
      <rPr>
        <b/>
        <sz val="9"/>
        <rFont val="Times New Roman"/>
        <family val="1"/>
      </rPr>
      <t xml:space="preserve">Pravilnik o pružanju prve pomoći radnicima na radu </t>
    </r>
    <r>
      <rPr>
        <sz val="9"/>
        <rFont val="Times New Roman"/>
        <family val="1"/>
      </rPr>
      <t>(NN 56/83),</t>
    </r>
  </si>
  <si>
    <r>
      <rPr>
        <b/>
        <sz val="9"/>
        <rFont val="Times New Roman"/>
        <family val="1"/>
      </rPr>
      <t>Pravilnik o pregledu i ispitivanju radne opreme</t>
    </r>
    <r>
      <rPr>
        <sz val="9"/>
        <rFont val="Times New Roman"/>
        <family val="1"/>
      </rPr>
      <t xml:space="preserve"> (NN 16/16),</t>
    </r>
  </si>
  <si>
    <r>
      <rPr>
        <b/>
        <sz val="9"/>
        <rFont val="Times New Roman"/>
        <family val="1"/>
      </rPr>
      <t>Pravilnik o zaštiti radnika od izloženosti buci na radu</t>
    </r>
    <r>
      <rPr>
        <sz val="9"/>
        <rFont val="Times New Roman"/>
        <family val="1"/>
      </rPr>
      <t xml:space="preserve"> (NN 46/08),</t>
    </r>
  </si>
  <si>
    <r>
      <rPr>
        <b/>
        <sz val="9"/>
        <rFont val="Times New Roman"/>
        <family val="1"/>
      </rPr>
      <t xml:space="preserve">Pravilnik o ispitivanju radnog okoliša </t>
    </r>
    <r>
      <rPr>
        <sz val="9"/>
        <rFont val="Times New Roman"/>
        <family val="1"/>
      </rPr>
      <t>(NN 16/16),</t>
    </r>
  </si>
  <si>
    <r>
      <rPr>
        <b/>
        <sz val="9"/>
        <rFont val="Times New Roman"/>
        <family val="1"/>
      </rPr>
      <t xml:space="preserve">Pravilnik o mjerama zaštite od buke izvora na otvorenom prostoru </t>
    </r>
    <r>
      <rPr>
        <sz val="9"/>
        <rFont val="Times New Roman"/>
        <family val="1"/>
      </rPr>
      <t>(NN 156/08),</t>
    </r>
  </si>
  <si>
    <r>
      <rPr>
        <b/>
        <sz val="9"/>
        <rFont val="Times New Roman"/>
        <family val="1"/>
      </rPr>
      <t>Pravilnik o sadržaju i izgledu ploče kojom se označava gradilište</t>
    </r>
    <r>
      <rPr>
        <sz val="9"/>
        <rFont val="Times New Roman"/>
        <family val="1"/>
      </rPr>
      <t xml:space="preserve"> (NN 42/14),</t>
    </r>
  </si>
  <si>
    <r>
      <rPr>
        <b/>
        <sz val="9"/>
        <rFont val="Times New Roman"/>
        <family val="1"/>
      </rPr>
      <t>Pravilnik o gospodarenju otpadnim električnim i elektroničkim uređajima i opremom</t>
    </r>
    <r>
      <rPr>
        <sz val="9"/>
        <rFont val="Times New Roman"/>
        <family val="1"/>
      </rPr>
      <t xml:space="preserve"> (NN 74/07, 133/08, 31/09, 156/09, 143/12, 86/13)</t>
    </r>
  </si>
  <si>
    <r>
      <rPr>
        <b/>
        <sz val="9"/>
        <rFont val="Times New Roman"/>
        <family val="1"/>
      </rPr>
      <t>Pravilnik o gospodarenju otpadnom električnom i elektroničkom opremom</t>
    </r>
    <r>
      <rPr>
        <sz val="9"/>
        <rFont val="Times New Roman"/>
        <family val="1"/>
      </rPr>
      <t xml:space="preserve"> (NN 42/14, 48/14, 107/14, 139/14, 11/19, 07/20)</t>
    </r>
  </si>
  <si>
    <r>
      <rPr>
        <b/>
        <sz val="9"/>
        <rFont val="Times New Roman"/>
        <family val="1"/>
      </rPr>
      <t>Tehnički propis o građevnim proizvodima</t>
    </r>
    <r>
      <rPr>
        <sz val="9"/>
        <rFont val="Times New Roman"/>
        <family val="1"/>
      </rPr>
      <t xml:space="preserve"> (NN 35/18, 104/19), </t>
    </r>
  </si>
  <si>
    <r>
      <rPr>
        <b/>
        <sz val="9"/>
        <rFont val="Times New Roman"/>
        <family val="1"/>
      </rPr>
      <t>Opći tehnički uvjeti za radove na cestama - Knjiga I, II, III i VI</t>
    </r>
    <r>
      <rPr>
        <sz val="9"/>
        <rFont val="Times New Roman"/>
        <family val="1"/>
      </rPr>
      <t xml:space="preserve"> (Institut IGH d.o.o., 2001.)
</t>
    </r>
  </si>
  <si>
    <r>
      <rPr>
        <b/>
        <sz val="9"/>
        <rFont val="Times New Roman"/>
        <family val="1"/>
      </rPr>
      <t xml:space="preserve">Zakon o zaštiti na radu </t>
    </r>
    <r>
      <rPr>
        <sz val="9"/>
        <rFont val="Times New Roman"/>
        <family val="1"/>
      </rPr>
      <t>(NN 71/14, 118/14, 154/14, 94/18, 96/18),</t>
    </r>
  </si>
  <si>
    <r>
      <rPr>
        <b/>
        <sz val="9"/>
        <rFont val="Times New Roman"/>
        <family val="1"/>
      </rPr>
      <t>Zakon o zaštiti okoliša</t>
    </r>
    <r>
      <rPr>
        <sz val="9"/>
        <rFont val="Times New Roman"/>
        <family val="1"/>
      </rPr>
      <t xml:space="preserve"> (NN 80/13, 78/15, 12/18, 118,18),</t>
    </r>
  </si>
  <si>
    <r>
      <rPr>
        <b/>
        <sz val="9"/>
        <rFont val="Times New Roman"/>
        <family val="1"/>
      </rPr>
      <t>Zakon o zaštiti od buke</t>
    </r>
    <r>
      <rPr>
        <sz val="9"/>
        <rFont val="Times New Roman"/>
        <family val="1"/>
      </rPr>
      <t xml:space="preserve"> (NN 30/09, 55/13, 153/13, 41/16, 114/18, 14/21),</t>
    </r>
  </si>
  <si>
    <r>
      <rPr>
        <b/>
        <sz val="9"/>
        <rFont val="Times New Roman"/>
        <family val="1"/>
      </rPr>
      <t>Zakon o građevnim proizvodima</t>
    </r>
    <r>
      <rPr>
        <sz val="9"/>
        <rFont val="Times New Roman"/>
        <family val="1"/>
      </rPr>
      <t xml:space="preserve"> (NN 76/13, 30/14, 130/17, 39/19. 118/20),
</t>
    </r>
  </si>
  <si>
    <r>
      <rPr>
        <b/>
        <sz val="9"/>
        <rFont val="Times New Roman"/>
        <family val="1"/>
      </rPr>
      <t>Zakon o tehničkim zahtjevima za proizvode i ocjenjivanju sukladnosti</t>
    </r>
    <r>
      <rPr>
        <sz val="9"/>
        <rFont val="Times New Roman"/>
        <family val="1"/>
      </rPr>
      <t xml:space="preserve"> (NN 126/21),</t>
    </r>
  </si>
  <si>
    <r>
      <rPr>
        <b/>
        <sz val="9"/>
        <rFont val="Times New Roman"/>
        <family val="1"/>
      </rPr>
      <t>Zakon o obveznim odnosima</t>
    </r>
    <r>
      <rPr>
        <sz val="9"/>
        <rFont val="Times New Roman"/>
        <family val="1"/>
      </rPr>
      <t xml:space="preserve"> (NN 35/05, 41/08, 78/15, 29/18, 126/21),</t>
    </r>
  </si>
  <si>
    <r>
      <rPr>
        <b/>
        <sz val="9"/>
        <rFont val="Times New Roman"/>
        <family val="1"/>
      </rPr>
      <t>Zakon o gospodarenju otpadom</t>
    </r>
    <r>
      <rPr>
        <sz val="9"/>
        <rFont val="Times New Roman"/>
        <family val="1"/>
      </rPr>
      <t xml:space="preserve"> (NN 84/21),</t>
    </r>
  </si>
  <si>
    <r>
      <rPr>
        <b/>
        <sz val="9"/>
        <rFont val="Times New Roman"/>
        <family val="1"/>
      </rPr>
      <t>Pravilnik o obveznom potvrđivanju elemenata tipnih građevinskih konstrukcija na otpornost prema požaru te o uvjetima kojima moraju udovoljavati pravne osobe ovlaštene za atestiranje tih proizvoda</t>
    </r>
    <r>
      <rPr>
        <sz val="9"/>
        <rFont val="Times New Roman"/>
        <family val="1"/>
      </rPr>
      <t xml:space="preserve"> (Sl. list SFRJ 24/90, NN 47/97, 68/00),</t>
    </r>
  </si>
  <si>
    <r>
      <rPr>
        <b/>
        <sz val="9"/>
        <rFont val="Times New Roman"/>
        <family val="1"/>
      </rPr>
      <t>Pravilnik o zaštiti na radu za mjesta rada</t>
    </r>
    <r>
      <rPr>
        <sz val="9"/>
        <rFont val="Times New Roman"/>
        <family val="1"/>
      </rPr>
      <t xml:space="preserve"> (NN 105/20),</t>
    </r>
  </si>
  <si>
    <r>
      <rPr>
        <b/>
        <sz val="9"/>
        <rFont val="Times New Roman"/>
        <family val="1"/>
      </rPr>
      <t>Pravilnik o načinu provedbe stručnog nadzora građenja, uvjetima i načinu vođenja građevinskog dnevnika te o sadržaju završnog izvješća nadzornog inženjera</t>
    </r>
    <r>
      <rPr>
        <sz val="9"/>
        <rFont val="Times New Roman"/>
        <family val="1"/>
      </rPr>
      <t xml:space="preserve"> (NN 131/21),</t>
    </r>
  </si>
  <si>
    <r>
      <rPr>
        <b/>
        <sz val="9"/>
        <rFont val="Times New Roman"/>
        <family val="1"/>
      </rPr>
      <t>Pravilnik o tehničkom pregledu građevine</t>
    </r>
    <r>
      <rPr>
        <sz val="9"/>
        <rFont val="Times New Roman"/>
        <family val="1"/>
      </rPr>
      <t xml:space="preserve"> (NN 46/18. 98/19),</t>
    </r>
  </si>
  <si>
    <r>
      <rPr>
        <b/>
        <sz val="9"/>
        <rFont val="Times New Roman"/>
        <family val="1"/>
      </rPr>
      <t>Pravilnik o energetskom pregledu zgrade i energetskom certificiranju</t>
    </r>
    <r>
      <rPr>
        <sz val="9"/>
        <rFont val="Times New Roman"/>
        <family val="1"/>
      </rPr>
      <t xml:space="preserve"> (NN 88/17, 90/20. 01/21. 45/21),</t>
    </r>
  </si>
  <si>
    <r>
      <rPr>
        <b/>
        <sz val="9"/>
        <rFont val="Times New Roman"/>
        <family val="1"/>
      </rPr>
      <t>Pravilnik o vrstama otpada</t>
    </r>
    <r>
      <rPr>
        <sz val="9"/>
        <rFont val="Times New Roman"/>
        <family val="1"/>
      </rPr>
      <t xml:space="preserve"> (NN 27/96)</t>
    </r>
  </si>
  <si>
    <r>
      <rPr>
        <b/>
        <sz val="9"/>
        <rFont val="Times New Roman"/>
        <family val="1"/>
      </rPr>
      <t xml:space="preserve">Pravilnik o katalogu otpada </t>
    </r>
    <r>
      <rPr>
        <sz val="9"/>
        <rFont val="Times New Roman"/>
        <family val="1"/>
      </rPr>
      <t>(NN 90/15)</t>
    </r>
  </si>
  <si>
    <r>
      <rPr>
        <b/>
        <sz val="9"/>
        <rFont val="Times New Roman"/>
        <family val="1"/>
      </rPr>
      <t>Pravilnik o uvjetima za postupanje s otpadom</t>
    </r>
    <r>
      <rPr>
        <sz val="9"/>
        <rFont val="Times New Roman"/>
        <family val="1"/>
      </rPr>
      <t xml:space="preserve"> (NN 123/1997, 112/01)</t>
    </r>
  </si>
  <si>
    <r>
      <rPr>
        <b/>
        <sz val="9"/>
        <rFont val="Times New Roman"/>
        <family val="1"/>
      </rPr>
      <t>Tehnički propis kojim se utvrđuju tehničke specifikacije za građevne proizvode u usklađenom području</t>
    </r>
    <r>
      <rPr>
        <sz val="9"/>
        <rFont val="Times New Roman"/>
        <family val="1"/>
      </rPr>
      <t xml:space="preserve"> (NN  04/15, 24/15, 93/15, 133/15, 36/16, 58/16, 104/16, 28/17, 88/17, 29/18, 43/19),</t>
    </r>
  </si>
  <si>
    <r>
      <rPr>
        <b/>
        <sz val="9"/>
        <rFont val="Times New Roman"/>
        <family val="1"/>
      </rPr>
      <t>Tehnički propis za građevinske konstrukcije</t>
    </r>
    <r>
      <rPr>
        <sz val="9"/>
        <rFont val="Times New Roman"/>
        <family val="1"/>
      </rPr>
      <t xml:space="preserve"> (NN 17/17, 75/20, 07/22),</t>
    </r>
  </si>
  <si>
    <t>Red. br.</t>
  </si>
  <si>
    <t>Opis stavke</t>
  </si>
  <si>
    <t>Jedinica mjere</t>
  </si>
  <si>
    <t>Količina</t>
  </si>
  <si>
    <t>NOVO GRADSKO GROBLJE GRADA ZADRA</t>
  </si>
  <si>
    <t>etapa E1 - složena građevina e1</t>
  </si>
  <si>
    <t>NGGGZ-E1</t>
  </si>
  <si>
    <t>projektant:</t>
  </si>
  <si>
    <t>Zadar,veljača 2023.</t>
  </si>
  <si>
    <r>
      <t>Jedinična cijena (</t>
    </r>
    <r>
      <rPr>
        <b/>
        <sz val="10"/>
        <rFont val="Calibri"/>
        <family val="2"/>
      </rPr>
      <t>€</t>
    </r>
    <r>
      <rPr>
        <b/>
        <sz val="10"/>
        <rFont val="Times New Roman"/>
        <family val="1"/>
      </rPr>
      <t>)</t>
    </r>
  </si>
  <si>
    <t>Iskolčenje i održavanje trase. Stavka obuhvaća iskolčenje partera grobne cjeline G1,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kvadratnom površine u skladu s projektom. Izvedba, kontrola kakvoće i obračun prema OTU 1-02.</t>
  </si>
  <si>
    <t>Strojni široki iskop u tlu B kategorije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</si>
  <si>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A kategorije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</si>
  <si>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Ukupno (€)</t>
  </si>
  <si>
    <t>A</t>
  </si>
  <si>
    <t>PLANIRANJE CJELINE G1 NA KOTU +57.80</t>
  </si>
  <si>
    <t>TROŠKOVNIK PLANIRANJA CJELINE G1 NA KOTU +57.80 I 
GROBNIH POLJA V, VI I VIII</t>
  </si>
  <si>
    <t>Iskolčenje i održavanje trase. Stavka obuhvaća iskolčenje grobnog polja V. i grobnica unutar grobnog polja (124 komada),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kvadratnom površine u skladu s projektom. Izvedba, kontrola kakvoće i obračun prema OTU 1-02.</t>
  </si>
  <si>
    <t>Strojni široki iskop u tlu B kategorije za grobno polje V.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</si>
  <si>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A kategorije za grobno polje V.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</si>
  <si>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iskop jame za kosturnicu u tlu A kategorije za grobno polje V (1,03m3/kom).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</si>
  <si>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B kategorije dubine 25 cm za hortikulturalno uređenje oko grobnog polja V.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</si>
  <si>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Široki iskop građevne jame za upojne bunare 2-1 i 4-1 u tlu pretežno A kategorije. Dimenzije građevne jame prema detalju. Kod iskopa mora se paziti na pravilno odsijecanje stranica i dna. Dno jame mora se fino isplanirati na točnost ± 2 cm. U jediničnu cijenu uključen utovar i transport do gradilišne deponije ili mjesta ugradnje.  Obračun po m3.</t>
  </si>
  <si>
    <t>Bušenje rupa u tlu A kategorije, na dnu građevne jame upojnog bunara. Potrebno je prema detalju izbušiti rupe Ø 100 mm dubine 1,0 m zbog bolje upojnosti tla unutar upojnog bunara. Obračun po komadu izbušene rupe u tlu.</t>
  </si>
  <si>
    <t>kom</t>
  </si>
  <si>
    <t>Strojni iskop rovova u terenu bez obzira na kategoriju, s radom pikamera, za kolektore oborinske odvodnje - drenaže izvan grobnog polja V. Rovovi su oblika i dimenzija prema poprečnim presjecima, dubina rova u poprečnom presjeku nije konstantna. Dubine dna prema uzdužnom profilu do 2,15 m. Kod iskopa mora se paziti na pravilno odsijecanje stranica i dna. Iskopani materijal odlaže se na jednu stranu rova najmanje 1,00 m tako da se osigura nesmetan rad u rovu. U jediničnu cijenu uključen utovar i transport do gradilišne deponije. U cijenu iskopa je uračunato i eventualno ispumpavanje vode iz rova za vrijeme izvođenja radova! Stavkom (jediničnom cijenom) je obračunato razupiranje i podupiranje rova. Obračun po m3 iskopanog materijala sa planiranim dnom prema projektiranom profilu.</t>
  </si>
  <si>
    <t xml:space="preserve">Izrada posteljice i zatrpavanje rova do 30 cm iznad tjemena cijevi, za kolektore oborinske odvodnje  - drenaže izvan grobnog polja V, na dnu rova od sitnog materijala - pijeska ili finijeg zamjenskog materijala 0-8mm, debljine posteljice najmanje 10 cm s ručnim nabijanjem i po potrebi vlaženjem. Posteljica i obloga moraju biti ravne i prilagođene obliku cijevi u uzdužnom smjeru da cijev po cijeloj duljini naliježe na istu. Podmetanje kamena ispod cijevi ili podupiranje najstrože se zabranjuje. Obračun po m3.
</t>
  </si>
  <si>
    <t>Zatrpavanje ostatka rova probranim sitnijim materijalom iz iskopa za kolektore oborinske odvodnje - drenaže izvan grobnog polja V. Materijal nabijati strojnim i ručnim nabijačima u slojevima od 30 cm, a završni sloj sabiti na modul stišljivosti Ms &gt; 40 MN/m2.</t>
  </si>
  <si>
    <t>Zatrpavanje oko kosturnice probranim sitnijim materijalom iz iskopa (0,74m3/kom). Materijal nabijati strojnim i ručnim nabijačima u slojevima od 30 cm, a završni sloj sabiti na modul stišljivosti Ms 40 MN/m2. Obračun po m3.</t>
  </si>
  <si>
    <r>
      <t>Zatrpavanje jame oko grobnica materijalom dobivenim iz iskopa maksimalnog zrna 20cm (0-20kg). Ovaj rad obuhvaća strojno nasipanje i razastiranje, prema potrebi vlaženje ili sušenje, planiranje nasipa na kotu 57,35 m.n.m. prema projektu, te zbijanje u slojevima od 30 cm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zasipa te planiranje i čišćenje okoline, sav ostali rad, transporti i oprema, kao i ispitivanja i kontrola kakvoće. Izvedba, kontrola kakvoće i obračun prema OTU 2-09. </t>
    </r>
  </si>
  <si>
    <t>Izrada kamenog nabačaja oko vanjskih zidova upojnih bunara od krupnog kamena minimalne veličine 15 cm bez primjese humusa. Visina nabačaja je 2,10 m. Kameni nabačaj izvodi se prema detalju u projektu. Kameni nabačaj s gornje strane i strane pokosa iskopa  zaštititi slojem geotekstila radi prodiranja sitnih čestica materija. Obračun po m3 izvedenog kamenog nabačaja.</t>
  </si>
  <si>
    <t>Izrada kamenog nabačaja između temeljnih traka upojnih bunara od krupnog kamena minimalne veličine 15 cm bez primjese humusa. Visina nabačaja 0,4 m. Kameni nabačaj izvodi se prema detalju u projektu. Obračun po m3 izvedenog kamenog nabačaja.</t>
  </si>
  <si>
    <t xml:space="preserve">Izvođenje šljunčanog filtera u drenažnom kanalu od granuliranog šljunka granulacije 16-32 mm, poprečni presjek šljunčanog filtera je cca 90×180 cm za drenažu oko grobnica. Filter je potrebno sa svih strana zaštititi slojem geotekstila. Obračun po m3. </t>
  </si>
  <si>
    <t>Nabava, doprema i polaganje geotekstila, na kameni nabačaj i pokos iskopa oko upojnih bunara, a ispod nasipnog kamenog materijala, te oko cijelog filterskog sloja u drenažnim kanalima. Projektom je predviđen geotekstil nosivosti 300 gr/m2. U jediničnu cijenu uračunati nabavu, prijevoz i polaganje geotekstila, te sav rad i pomoćna sredstva potrebna za dovršenje radova. Obračun po m2 položenog geotekstila.</t>
  </si>
  <si>
    <t>upojni bunari 2-1 i 4-1</t>
  </si>
  <si>
    <t>drenažni kanali u grobnom polju V.</t>
  </si>
  <si>
    <r>
      <t>Zatrpavanje ostatka jame oko upojnih bunara probranim sitnijim materijalom dobivenim iz iskopa. Ovaj rad obuhvaća strojno nasipanje i razastiranje, prema potrebi vlaženje ili sušenje, planiranje nasipa na kotu 57,80 m.n.m. prema projektu, te zbijanje u slojevima od 30 cm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zasipa te planiranje i čišćenje okoline, sav ostali rad, transporti i oprema, kao i ispitivanja i kontrola kakvoće. Izvedba, kontrola kakvoće i obračun prema OTU 2-09. </t>
    </r>
  </si>
  <si>
    <t>Izrada humuziranog sloja zemljom iz iskopa debljine 20 cm. Utovar u prijevozno sredstvo i prijevoz zemlje s privremene deponije za izvedbu humuziranog sloja za sijanje trave i sadnju. Zemlju nanositi u slojevima i zbijati lakim nabijačima tako da sloj plodne zemlje u nabijenom stanju bude tražene debljine. Obračun je po m3 ugrađenog plodnog tla.</t>
  </si>
  <si>
    <t>Nabava, prijevoz i ugradnja plodnog tla (s atestom o kvaliteti) debljine 25 cm. Nabava i prijevoz plodnog tla i izvedba sloja za sijanje trave i sadnju. Plodno tlo mora imati atest o kvaliteti. Zemlju nanositi u slojevima i zbijati lakim nabijačima tako da sloj plodne zemlje u nabijenom stanju bude tražene debljine. Obračun je po m3 ugrađenog plodnog tla.</t>
  </si>
  <si>
    <t>BETONSKI I ARMIRANOBETONSKI RADOVI</t>
  </si>
  <si>
    <t xml:space="preserve">Betoniranje podložnog sloja za grobnice betonom klase C16/20 debljine 10,0 cm na očišćenoj kamenoj podlozi, preuzetoj od nadzornog inženjera. Obračun je po m3 ugrađenog betona po projektnim mjerama, a u cijenu je uključena nabava betona C 16/20, razred izloženosti X0, razred konzistencije S2, svi prijevozi i prijenosi, potrebne oplate i skele, rad na ugradnji i njezi betona, crpljenje vode, te sav sav drugi potrebni rad i materijal. Sve u skladu s točkom 4-01. OTU-a.                                                                                                                    </t>
  </si>
  <si>
    <t xml:space="preserve">Nabava, dobava i ugradnja prefabriciranih elemenata za izradu grobnica tip B. Segmenti armiranobetonske grobnice izvode se betonom C 30/37, maksimalne veličina zrna agregata 16 mm, s dodatkom za vodonepropusnost VDP3. Debljina ploča i zidova grobnice je 15 cm, debljina zidova kosturnice je 16 cm, sve prema nacrtima izvedbenog projekta. U sve radne reške i na spojevima prefabrikata konstrukcije grobnice, prilikom ugradnje, potrebno postaviti bentonitne bubrive trake.  Obrada površine glatka, po skidanju oplate betonsko lice ostaje trajno vidljivo. Razred izloženosti XC2, XD1, XS1, razred konzistencije S1 za prefabrikate. U cijenu uključiti sav rad i materijal za izradu prefabrikata (beton, oplata, armatura), ugradnju elemenata za nošenje (umetaka za ploče i zidove, kuka i poklopaca) te dobavu i ugradnju segmenata. Armatura B500A mreže i B500B šipke. Obračun po komadu ugrađenog elementa.                                         </t>
  </si>
  <si>
    <r>
      <rPr>
        <b/>
        <sz val="11"/>
        <rFont val="Times New Roman"/>
        <family val="1"/>
      </rPr>
      <t>●</t>
    </r>
    <r>
      <rPr>
        <b/>
        <sz val="11"/>
        <rFont val="Times New Roman"/>
        <family val="1"/>
      </rPr>
      <t xml:space="preserve"> kosturnica</t>
    </r>
  </si>
  <si>
    <t>beton C30/37, VDP3 (m3) = 0,43 m3</t>
  </si>
  <si>
    <t>oplata (m2) = 6,40 m2</t>
  </si>
  <si>
    <t xml:space="preserve">armatura (kg) = 30 kg + 2 umetka "Jenka WAL16"  </t>
  </si>
  <si>
    <r>
      <t>●</t>
    </r>
    <r>
      <rPr>
        <b/>
        <sz val="11"/>
        <rFont val="Times New Roman"/>
        <family val="1"/>
      </rPr>
      <t xml:space="preserve"> poklopac kosturnice</t>
    </r>
  </si>
  <si>
    <t>beton C30/37, VDP3 (m3) = 0,02 m3</t>
  </si>
  <si>
    <t>oplata (m2) = 0,60 m2</t>
  </si>
  <si>
    <t>armatura (kg) = 2 kg</t>
  </si>
  <si>
    <r>
      <t>●</t>
    </r>
    <r>
      <rPr>
        <b/>
        <sz val="11"/>
        <rFont val="Times New Roman"/>
        <family val="1"/>
      </rPr>
      <t xml:space="preserve"> element B1-1 (podna ploča+1/3visine zida)</t>
    </r>
  </si>
  <si>
    <t>beton C30/37, VDP3 (m3) = 2,02 m3</t>
  </si>
  <si>
    <t>oplata (m2) = 25,20 m2</t>
  </si>
  <si>
    <t>armatura (kg) = 158 kg + 4 umetka "Jenka PLA20"</t>
  </si>
  <si>
    <t>bentonitna bubriva traka L= 2 × 10,4 m</t>
  </si>
  <si>
    <r>
      <t>●</t>
    </r>
    <r>
      <rPr>
        <b/>
        <sz val="11"/>
        <rFont val="Times New Roman"/>
        <family val="1"/>
      </rPr>
      <t xml:space="preserve"> element B1-2 (1/3visine zida)</t>
    </r>
  </si>
  <si>
    <t>beton C30/37, VDP3 (m3) = 1,01 m3</t>
  </si>
  <si>
    <t>oplata (m2) = 17,60 m2</t>
  </si>
  <si>
    <t>armatura (kg) = 56 kg + 4 umetka "Jenka WAL16"</t>
  </si>
  <si>
    <t>bentonitna bubriva traka L= 1 × 10,4 m</t>
  </si>
  <si>
    <r>
      <t>●</t>
    </r>
    <r>
      <rPr>
        <b/>
        <sz val="11"/>
        <rFont val="Times New Roman"/>
        <family val="1"/>
      </rPr>
      <t xml:space="preserve"> element B1-3 (1/3visine zida+pokrovna ploča)</t>
    </r>
  </si>
  <si>
    <t>beton C30/37, VDP3 (m3) = 1,75 m3</t>
  </si>
  <si>
    <t>oplata (m2) = 22,80 m2</t>
  </si>
  <si>
    <t>armatura (kg) = 136 kg + 4 umetka "Jenka PLA20"</t>
  </si>
  <si>
    <r>
      <t>●</t>
    </r>
    <r>
      <rPr>
        <b/>
        <sz val="11"/>
        <rFont val="Times New Roman"/>
        <family val="1"/>
      </rPr>
      <t xml:space="preserve"> poklopac grobnice - 3kom/grobnici</t>
    </r>
  </si>
  <si>
    <t>beton C30/37, VDP3 (m3) = 0,05 m3</t>
  </si>
  <si>
    <t>oplata (m2) = 1,00 m2</t>
  </si>
  <si>
    <t xml:space="preserve">Nabava, dobava i ugradnja prefabriciranih elemenata za izradu polica unutar grobnica tip B. Police se izvode  betonom C 25/30, maksimalne veličina zrna agregata 16 mm. Debljina police je 8 cm, tlocrtnih dimenzija 2,44 × 0,82 m, sve prema nacrtima izvedbenog projekta. Razred izloženosti XC2, XD1, XS1, razred konzistencije S1 za prefabrikate. U cijenu uključiti sav rad i materijal za izradu prefabrikata (beton, oplata, armatura) te dobavu i ugradnju polica. Nakon postavljanja polica na mjesto ugradnje kuke je potrebno ispilati u razini gornje plohe police i ukloniti.  Armatura B500A mreže i B500B šipke. Obračun po komadu ugrađenog elementa.                                         </t>
  </si>
  <si>
    <r>
      <t>●</t>
    </r>
    <r>
      <rPr>
        <b/>
        <sz val="11"/>
        <rFont val="Times New Roman"/>
        <family val="1"/>
      </rPr>
      <t xml:space="preserve"> polica grobnice - 4kom/grobnici</t>
    </r>
  </si>
  <si>
    <t>beton C25/30 (m3) = 0,16 m3</t>
  </si>
  <si>
    <t>oplata (m2) = 2,60 m2</t>
  </si>
  <si>
    <t>armatura (kg) = 7 kg</t>
  </si>
  <si>
    <t xml:space="preserve">Izrada AB temelja upojnih bunara betonom klase C30/37, u svemu prema nacrtima, detaljima i uvjetima iz projekta. Obračun je po m3 ugrađenog betona po projektiranom presjeku, a u cijenu je uključena nabava betona , svi prijevozi i prijenosi, izrada i demontaža oplate i skele, rad na ugradnji i njezi betona, crpljenje vode, te sav drugi potrebni rad i materijal.Sve u skladu s točkom 4-01. OTU-a. Obračun po m3 betona i m2 oplate.                                                </t>
  </si>
  <si>
    <t>beton</t>
  </si>
  <si>
    <r>
      <t>m</t>
    </r>
    <r>
      <rPr>
        <vertAlign val="superscript"/>
        <sz val="11"/>
        <rFont val="Times New Roman CE"/>
        <family val="1"/>
      </rPr>
      <t>3</t>
    </r>
  </si>
  <si>
    <t>oplata</t>
  </si>
  <si>
    <r>
      <t>m</t>
    </r>
    <r>
      <rPr>
        <vertAlign val="superscript"/>
        <sz val="11"/>
        <rFont val="Times New Roman CE"/>
        <family val="1"/>
      </rPr>
      <t>2</t>
    </r>
  </si>
  <si>
    <t xml:space="preserve">Izrada AB ziodva upojnih bunara betonom klase C30/37, u svemu prema nacrtima, detaljima i uvjetima iz projekta. U vanjskim zidovima ostaviti otvore ø 10 cm radi otjecanja vode u kameni nabačaj te otvore za priključke kanalizacijskih cijevi kolektora. Nakon dovršene montaže priključnu cijev treba ubetonirati u otvor. U stavku je uključena potrebna oplata, te ugradba, njega i ispitivanje betona, kao i obrada svih priključaka trajno elastičnim kitom radi postizanja vodonepropusnosti, izrada i demontaža oplate i skele, crpljenje vode, ugradnja penjalica od lijevanog željeza te sav drugi potrebni rad i materijal. Obračun po m3 betona, m2 oplata i komadu penjalica.                                                </t>
  </si>
  <si>
    <t>penjalice</t>
  </si>
  <si>
    <t xml:space="preserve">Izrada AB pokrovnih ploča upojnih bunara. Pokrovna ploča upojnog bunara ima pravokutni tlocrtni oblik. Izvodi se od betona C30/37. Debljina ploče prema detaljnom nacrtu u projektu. U ploči se ostavljaju otvori dimenzija 600×600 mm za revizijsko okno. Obračun je po m3 ugrađenog betona po projektiranom presjeku, a u cijenu je uključena nabava betona , svi prijevozi i prijenosi, izrada i demontaža oplate i skele, rad na ugradnji i njezi betona, te sav drugi potrebni rad i materijal.Sve u skladu s točkom 4-01. OTU-a. Obračun po m3 betona i m2 oplate.                                                 </t>
  </si>
  <si>
    <t>Izrada betonske podloge drenažnih cijevi. Stavka obuhvaća izradu betonske podloge drenažnih cijevi Ø160 betonom C12/15. Dno drenažnog kanala isplanirati s uzdužnim padom min 0.5% te na njega izvesti betonsku podlogu prilagođenu obliku cijevi u uzdužnom smjeru da cijev po cijeloj duljini naliježe na istu pod kutem 90º, prema detalju u grafičkom dijelu projekta. Debljina betonske podloge ispod cijevi min. 10 cm. U jediničnu cijenu uračunata je dobava, ugradba i njega betona, te sav drugi rad i materijal potreban za izradu betonske podloge. Obračun po m3 ugrađenog betona.</t>
  </si>
  <si>
    <t>Dobava, ispravljanje, čišćenje, siječenje, savijanje i ugradba armature (betonskog željeza i armaturnih mreža) armiranobetonskih dijelova upojnih bunara, a prema armaturnim planovima i iskazima armatura. Obračun po kilogramu ugrađene armature. Armatura B500A mreže i B500B šipke.</t>
  </si>
  <si>
    <t>kg</t>
  </si>
  <si>
    <t>MONTERSKI RADOVI</t>
  </si>
  <si>
    <t xml:space="preserve">Nabava, doprema i ugradnja na drenažnih perforiranih fleksibilnih PVC cijevi DN160mm, PVC kanalizacijskih cijevi SN 8 (8 kN/m2) DN200mm i spojnog materijala, T-komada i redukcija cijevi DN160 - DN200. Sve se izvodi prema projektu i uputama proizvođača. U cijenu uračunata i dobava i transport svih potrebnih spojnica za cijevi, T-komada, redukcija drenažnih cijevi i sve gumene brtve. Obračun po m1 ugrađene cijevi i komadu spojnih dijelova. </t>
  </si>
  <si>
    <t>- drenažna peforirana PVC fleksibilna cijev DN160</t>
  </si>
  <si>
    <r>
      <t>m</t>
    </r>
    <r>
      <rPr>
        <vertAlign val="superscript"/>
        <sz val="11"/>
        <rFont val="Times New Roman CE"/>
        <family val="1"/>
      </rPr>
      <t>1</t>
    </r>
  </si>
  <si>
    <t>- PVC cijev DN200 SN8</t>
  </si>
  <si>
    <t>- PVC T-komad (račva) DN160-90º</t>
  </si>
  <si>
    <t>- PVC redukcija DN200-DN160</t>
  </si>
  <si>
    <t>- PVC poklopac DN160 za priključak susjednog grobnog polja</t>
  </si>
  <si>
    <t>ZIDARSKI RADOVI</t>
  </si>
  <si>
    <t>Dobava, doprema na gradilišni deponij i ugradba lijevanoželjeznih (sivi lijev) kanalskih poklopaca, okruglog tlocrtnog oblika Ø 600 mm s kvadratnim okvirom (strojno obrađen/tokaren dosjed između poklopca i okvira) s mehanizmom za podizanje, nosivosti 250 kN  za upojne bunare. Obračun po komadu.</t>
  </si>
  <si>
    <t>RADOVI S BILJNIM MATERIJALOM</t>
  </si>
  <si>
    <t>Stavka obuhvaća iskop jame dim. 80 x 80 x 80 cm, odnosno dimenzija jame prilagođene veličini korijenove grude – bale, rahljenje dna jame, zamjenu 100 % iskopanog materijala kvalitetnim tlom - plodnom zemljom,  gnojenje s 40 lit. lumbrihumusa / glistala (humus glista) po jami, sadnju, učvršćivanje sadnice tokarenim kolcima, jednokratno zalijevanje. Obračun po komadu posađenog stabla (bez biljnog materijala).</t>
  </si>
  <si>
    <t>Sadnja živice. Stavka obuhvaća iskop jarka presjeka 60 x 60 cm, rahljenje dna jarka, zamjenu 100 % iskopanog materijala kvalitetnim tlom - plodnom zemljom, gnojenje s 30 lit. lumbrihumusa / glistala (humus glista) po m', sadnju,  zatrpavanje, poravnavanje, jednokratno zalijevanje. Obračun po m' posađene živice (bez biljnog materijala).</t>
  </si>
  <si>
    <t>Sadnja pokrovnog sklopa niskog zelenila (grmlje/polugrmlje, tlopokrivači, trajnice). Stavka obuhvaća pripremu površine uz gnojenje s 10 lit.  lumbrihumusa / glistala (humus glista) po m²,  fino planiranje površine, sadnju , jednokratno zalijevanje. Obračun se vrši po m² izvedene-posađene površine (bez biljnog materijala).</t>
  </si>
  <si>
    <t>Lavandula angustifolia -  4 kom /m²</t>
  </si>
  <si>
    <t>Izvedba travnjaka. Priprema površine frezanjem uz gnojenje s 2 lit. lubrihumusa/glistala (humus glista) po m2, fino planiranje površine, dobava odgovarajuće travne smjese certificiranog sjemena, sjetva 4 dkg / m², ježenje, valjanje, jednokratno zalijevanje. Certificirana travna smjesa za aridno mediteransko područje -  za intenzivno korištenje/gaženje i s manjim zahtjevima za njegu i održavanje:
40 % Festuca arundinacea Inferno
40 % Festuca arundinacea Arid 3/Arabia
10 % Cynodon dactylon (Bermudagrass) Royal Bengal
10 % Lolium perenne Allstarter
Obračun po m² izvedenog travnjaka.</t>
  </si>
  <si>
    <t xml:space="preserve">Biljni materijal. Stavka obuhvaća nabavu baliranih ili kontejniranih sadnica i dovoz do mjesta sadnje. Sav biljni materijal mora imati zdravstvene certifikate i garanciju o vrsti i varijetetu. Obračun po komadu dobavljene sadnice.  </t>
  </si>
  <si>
    <r>
      <t>a) OLEA EUROPAEA</t>
    </r>
    <r>
      <rPr>
        <b/>
        <sz val="11"/>
        <rFont val="Times New Roman"/>
        <family val="1"/>
      </rPr>
      <t xml:space="preserve"> 
</t>
    </r>
    <r>
      <rPr>
        <sz val="11"/>
        <rFont val="Times New Roman"/>
        <family val="1"/>
      </rPr>
      <t>'polustandard' ('half standard')  opseg debla 30-35 cm, oblik krošnje 'Toskanska forma', visina sadnice 250-300 cm</t>
    </r>
  </si>
  <si>
    <r>
      <t xml:space="preserve">b) PRUNUS AMYGDALUS (PRUNUS DULCIS) 
</t>
    </r>
    <r>
      <rPr>
        <sz val="11"/>
        <rFont val="Times New Roman"/>
        <family val="1"/>
      </rPr>
      <t xml:space="preserve">'standard', opseg debla 20-25 cm </t>
    </r>
    <r>
      <rPr>
        <b/>
        <sz val="11"/>
        <rFont val="Times New Roman"/>
        <family val="1"/>
      </rPr>
      <t xml:space="preserve">         </t>
    </r>
  </si>
  <si>
    <r>
      <t xml:space="preserve">c) LAURUS NOBILIS
 </t>
    </r>
    <r>
      <rPr>
        <sz val="11"/>
        <rFont val="Times New Roman"/>
        <family val="1"/>
      </rPr>
      <t xml:space="preserve">živica, ct. 35 lit., 150-175 cm </t>
    </r>
  </si>
  <si>
    <r>
      <t xml:space="preserve">d) LAVANDULA ANGUSTIFOLIA
</t>
    </r>
    <r>
      <rPr>
        <sz val="11"/>
        <rFont val="Times New Roman"/>
        <family val="1"/>
      </rPr>
      <t>ct. 3 lit., 30-40 cm</t>
    </r>
  </si>
  <si>
    <t>B</t>
  </si>
  <si>
    <t>GROBNO POLJE V - G1 - faza F15.5-1</t>
  </si>
  <si>
    <t xml:space="preserve">REKAPITULACIJA </t>
  </si>
  <si>
    <t>Iskolčenje i održavanje trase. Stavka obuhvaća iskolčenje grobnog polja VI. i grobnica unutar grobnog polja (146 komada),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kvadratnom površine u skladu s projektom. Izvedba, kontrola kakvoće i obračun prema OTU 1-02.</t>
  </si>
  <si>
    <t>Strojni široki iskop u tlu B kategorije za grobno polje VI.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</si>
  <si>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A kategorije za grobno polje VI.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</si>
  <si>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iskop jame za kosturnicu u tlu A kategorije za grobno polje VI (1,03m3/kom).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</si>
  <si>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Široki iskop građevne jame za upojne bunare 1-1 i 3-1 u tlu pretežno B kategorije. Dimenzije građevne jame prema detalju. Kod iskopa mora se paziti na pravilno odsijecanje stranica i dna. Dno jame mora se fino isplanirati na točnost ± 2 cm. U jediničnu cijenu uključen utovar i transport do gradilišne deponije ili mjesta ugradnje.  Obračun po m3.</t>
  </si>
  <si>
    <t>Strojni iskop rovova u terenu bez obzira na kategoriju, s radom pikamera, za kolektore oborinske odvodnje - drenaže izvan grobnog polja VI. Rovovi su oblika i dimenzija prema poprečnim presjecima, dubina rova u poprečnom presjeku nije konstantna. Dubine dna prema uzdužnom profilu do 2,15 m. Kod iskopa mora se paziti na pravilno odsijecanje stranica i dna. Iskopani materijal odlaže se na jednu stranu rova najmanje 1,00 m tako da se osigura nesmetan rad u rovu. U jediničnu cijenu uključen utovar i transport do gradilišne deponije. U cijenu iskopa je uračunato i eventualno ispumpavanje vode iz rova za vrijeme izvođenja radova! Stavkom (jediničnom cijenom) je obračunato razupiranje i podupiranje rova. Obračun po m3 iskopanog materijala sa planiranim dnom prema projektiranom profilu.</t>
  </si>
  <si>
    <t xml:space="preserve">Izrada posteljice i zatrpavanje rova do 30 cm iznad tjemena cijevi, za kolektore oborinske odvodnje  - drenaže izvan grobnog polja VI, na dnu rova od sitnog materijala - pijeska ili finijeg zamjenskog materijala 0-8mm, debljine posteljice najmanje 10 cm s ručnim nabijanjem i po potrebi vlaženjem. Posteljica i obloga moraju biti ravne i prilagođene obliku cijevi u uzdužnom smjeru da cijev po cijeloj duljini naliježe na istu. Podmetanje kamena ispod cijevi ili podupiranje najstrože se zabranjuje. Obračun po m3.
</t>
  </si>
  <si>
    <t>Zatrpavanje ostatka rova probranim sitnijim materijalom iz iskopa za kolektore oborinske odvodnje - drenaže izvan grobnog polja VI. Materijal nabijati strojnim i ručnim nabijačima u slojevima od 30 cm, a završni sloj sabiti na modul stišljivosti Ms &gt; 40 MN/m2.</t>
  </si>
  <si>
    <t>upojni bunari 1-1 i 3-1</t>
  </si>
  <si>
    <t>drenažni kanali u grobnom polju VI.</t>
  </si>
  <si>
    <t xml:space="preserve">Nabava, dobava i ugradnja prefabriciranih elemenata za izradu grobnica tip A. Segmenti armiranobetonske grobnice izvode se betonom C 30/37, maksimalne veličina zrna agregata 16 mm, s dodatkom za vodonepropusnost VDP3. Debljina ploča i zidova grobnice je 15 cm, debljina zidova kosturnice je 16 cm, sve prema nacrtima izvedbenog projekta. U sve radne reške i na spojevima prefabrikata konstrukcije grobnice, prilikom ugradnje, potrebno postaviti bentonitne bubrive trake.  Obrada površine glatka, po skidanju oplate betonsko lice ostaje trajno vidljivo. Razred izloženosti XC2, XD1, XS1, razred konzistencije S1 za prefabrikate. U cijenu uključiti sav rad i materijal za izradu prefabrikata (beton, oplata, armatura), ugradnju elemenata za nošenje (umetaka za ploče i zidove, kuka i poklopaca) te dobavu i ugradnju segmenata. Armatura B500A mreže i B500B šipke. Obračun po komadu ugrađenog elementa.                                         </t>
  </si>
  <si>
    <r>
      <t>●</t>
    </r>
    <r>
      <rPr>
        <b/>
        <sz val="11"/>
        <rFont val="Times New Roman"/>
        <family val="1"/>
      </rPr>
      <t xml:space="preserve"> element A1-1 (podna ploča+1/3visine zida)</t>
    </r>
  </si>
  <si>
    <t>beton C30/37, VDP3 (m3) = 1,60 m3</t>
  </si>
  <si>
    <t>oplata (m2) = 20,80 m2</t>
  </si>
  <si>
    <t>armatura (kg) = 128 kg + 4 umetka "Jenka PLA20"</t>
  </si>
  <si>
    <t>bentonitna bubriva traka L= 2 × 9,0 m</t>
  </si>
  <si>
    <r>
      <t>●</t>
    </r>
    <r>
      <rPr>
        <b/>
        <sz val="11"/>
        <rFont val="Times New Roman"/>
        <family val="1"/>
      </rPr>
      <t xml:space="preserve"> element A1-2 (1/3visine zida)</t>
    </r>
  </si>
  <si>
    <t>beton C30/37, VDP3 (m3) = 0,94 m3</t>
  </si>
  <si>
    <t>oplata (m2) = 15,20 m2</t>
  </si>
  <si>
    <t>armatura (kg) = 50 kg + 4 umetka "Jenka WAL16"</t>
  </si>
  <si>
    <t>bentonitna bubriva traka L= 1 × 9,0 m</t>
  </si>
  <si>
    <r>
      <t>●</t>
    </r>
    <r>
      <rPr>
        <b/>
        <sz val="11"/>
        <rFont val="Times New Roman"/>
        <family val="1"/>
      </rPr>
      <t xml:space="preserve"> element A1-3 (1/3visine zida+pokrovna ploča)</t>
    </r>
  </si>
  <si>
    <t>beton C30/37, VDP3 (m3) = 1,34 m3</t>
  </si>
  <si>
    <t>oplata (m2) = 18,90 m2</t>
  </si>
  <si>
    <t>armatura (kg) = 104 kg + 4 umetka "Jenka PLA20"</t>
  </si>
  <si>
    <t xml:space="preserve">Nabava, dobava i ugradnja prefabriciranih elemenata za izradu polica unutar grobnica tip A. Police se izvode  betonom C 25/30, maksimalne veličina zrna agregata 16 mm. Debljina police je 8 cm, tlocrtnih dimenzija 2,44 × 0,82 m, sve prema nacrtima izvedbenog projekta. Razred izloženosti XC2, XD1, XS1, razred konzistencije S1 za prefabrikate. U cijenu uključiti sav rad i materijal za izradu prefabrikata (beton, oplata, armatura) te dobavu i ugradnju polica. Nakon postavljanja polica na mjesto ugradnje kuke je potrebno ispilati u razini gornje plohe police i ukloniti.  Armatura B500A mreže i B500B šipke. Obračun po komadu ugrađenog elementa.                                         </t>
  </si>
  <si>
    <r>
      <t>●</t>
    </r>
    <r>
      <rPr>
        <b/>
        <sz val="11"/>
        <rFont val="Times New Roman"/>
        <family val="1"/>
      </rPr>
      <t xml:space="preserve"> polica grobnice - 2kom/grobnici</t>
    </r>
  </si>
  <si>
    <t>- PVC T-komad (račva) DN200-90º</t>
  </si>
  <si>
    <r>
      <t xml:space="preserve">c) CUPRESSUS SEMPERVIRENS 'PYRAMIDALIS'                                        
</t>
    </r>
    <r>
      <rPr>
        <sz val="11"/>
        <rFont val="Times New Roman"/>
        <family val="1"/>
      </rPr>
      <t>visina 450-500 cm</t>
    </r>
  </si>
  <si>
    <r>
      <t xml:space="preserve">d) LAURUS NOBILIS
 </t>
    </r>
    <r>
      <rPr>
        <sz val="11"/>
        <rFont val="Times New Roman"/>
        <family val="1"/>
      </rPr>
      <t xml:space="preserve">živica, ct. 35 lit., 150-175 cm </t>
    </r>
  </si>
  <si>
    <r>
      <t xml:space="preserve">e) LAVANDULA ANGUSTIFOLIA
</t>
    </r>
    <r>
      <rPr>
        <sz val="11"/>
        <rFont val="Times New Roman"/>
        <family val="1"/>
      </rPr>
      <t>ct. 3 lit., 30-40 cm</t>
    </r>
  </si>
  <si>
    <t>C</t>
  </si>
  <si>
    <t>GROBNO POLJE VI - G1 - faza F15.4-1</t>
  </si>
  <si>
    <t>Iskolčenje i održavanje trase. Stavka obuhvaća iskolčenje grobnog polja VIII. i grobnica unutar grobnog polja (146 komada),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kvadratnom površine u skladu s projektom. Izvedba, kontrola kakvoće i obračun prema OTU 1-02.</t>
  </si>
  <si>
    <t>Strojni široki iskop u tlu B kategorije za grobno polje VIII.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</si>
  <si>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A kategorije za grobno polje VIII.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</si>
  <si>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iskop jame za kosturnicu u tlu A kategorije za grobno polje VIII (1,03m3/kom).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</si>
  <si>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široki iskop u tlu B kategorije dubine 25 cm za hortikulturalno uređenje oko grobnog polja VIII.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Izvođač radova je dužan obići trasu ceste i upoznati se sa stanjem na terenu prije davanja ponude. Sve u skladu s točkom 2-02. OTU-a.</t>
  </si>
  <si>
    <t>Strojni iskop rovova u terenu bez obzira na kategoriju, s radom pikamera, za kolektore oborinske odvodnje - drenaže izvan grobnog polja VIII. Rovovi su oblika i dimenzija prema poprečnim presjecima, dubina rova u poprečnom presjeku nije konstantna. Dubine dna prema uzdužnom profilu do 2,90 m. Kod iskopa mora se paziti na pravilno odsijecanje stranica i dna. Iskopani materijal odlaže se na jednu stranu rova najmanje 1,00 m tako da se osigura nesmetan rad u rovu. U jediničnu cijenu uključen utovar i transport do gradilišne deponije. U cijenu iskopa je uračunato i eventualno ispumpavanje vode iz rova za vrijeme izvođenja radova! Stavkom (jediničnom cijenom) je obračunato razupiranje i podupiranje rova. Obračun po m3 iskopanog materijala sa planiranim dnom prema projektiranom profilu.</t>
  </si>
  <si>
    <t xml:space="preserve">Izrada posteljice i zatrpavanje rova do 30 cm iznad tjemena cijevi, za kolektore oborinske odvodnje  - drenaže izvan grobnog polja VIII, na dnu rova od sitnog materijala - pijeska ili finijeg zamjenskog materijala 0-8mm, debljine posteljice najmanje 10 cm s ručnim nabijanjem i po potrebi vlaženjem. Posteljica i obloga moraju biti ravne i prilagođene obliku cijevi u uzdužnom smjeru da cijev po cijeloj duljini naliježe na istu. Podmetanje kamena ispod cijevi ili podupiranje najstrože se zabranjuje. Obračun po m3.
</t>
  </si>
  <si>
    <t>Zatrpavanje ostatka rova probranim sitnijim materijalom iz iskopa za kolektore oborinske odvodnje - drenaže izvan grobnog polja VIII. Materijal nabijati strojnim i ručnim nabijačima u slojevima od 30 cm, a završni sloj sabiti na modul stišljivosti Ms &gt; 40 MN/m2.</t>
  </si>
  <si>
    <t xml:space="preserve">Izvođenje šljunčanog filtera u drenažnom kanalu od granuliranog šljunka granulacije 16-32 mm, poprečni presjek šljunčanog filtera je cca 80×180 cm za drenažu oko grobnica. Filter je potrebno sa svih strana zaštititi slojem geotekstila. Obračun po m3. </t>
  </si>
  <si>
    <t>Nabava, doprema i polaganje geotekstila, ispod nasipnog kamenog materijala, te oko cijelog filterskog sloja u drenažnim kanalima. Projektom je predviđen geotekstil nosivosti 300 gr/m2. U jediničnu cijenu uračunati nabavu, prijevoz i polaganje geotekstila, te sav rad i pomoćna sredstva potrebna za dovršenje radova. Obračun po m2 položenog geotekstila.</t>
  </si>
  <si>
    <t>drenažni kanali u grobnom polju VIII.</t>
  </si>
  <si>
    <t xml:space="preserve">Izrada AB kosturnica i temeljne ploče grobnica tip C betonom C 30/37, maksimalne veličina zrna agregata 16 mm, s dodatkom za vodonepropusnost VDP3. Debljina zidova kosturnice je 16 cm, a debljina ploče 15,0 cm. U sve radne reške, potrebno je postaviti bentonitne bubrive trake.  Razred izloženosti XC2, XD1, XS1, razred konzistencije S2 i S3. U cijenu uključiti sav rad i materijal za izradu - nabavu, dopremu, ugradnju, zaštitu i njegu betona, oplatu i armaturu. Armatura B500A mreže i B500B šipke. Obračun po m3 betona, m2 oplate i kg armature.                                         </t>
  </si>
  <si>
    <r>
      <t>●</t>
    </r>
    <r>
      <rPr>
        <b/>
        <sz val="11"/>
        <rFont val="Times New Roman"/>
        <family val="1"/>
      </rPr>
      <t xml:space="preserve"> grobnica tip C-p (3 komada)</t>
    </r>
  </si>
  <si>
    <t xml:space="preserve">beton C30/37, VDP3 </t>
  </si>
  <si>
    <t xml:space="preserve">armatura </t>
  </si>
  <si>
    <r>
      <t>●</t>
    </r>
    <r>
      <rPr>
        <b/>
        <sz val="11"/>
        <rFont val="Times New Roman"/>
        <family val="1"/>
      </rPr>
      <t xml:space="preserve"> grobnica tip C-r (2 komada)</t>
    </r>
  </si>
  <si>
    <r>
      <t>●</t>
    </r>
    <r>
      <rPr>
        <b/>
        <sz val="11"/>
        <rFont val="Times New Roman"/>
        <family val="1"/>
      </rPr>
      <t xml:space="preserve"> grobnica tip C-t (2 komada)</t>
    </r>
  </si>
  <si>
    <t xml:space="preserve">Izrada AB zidova grobnica tip C betonom C 30/37, maksimalne veličina zrna agregata 16 mm, s dodatkom za vodonepropusnost VDP3, u glatkoj oplati. Debljina vanjskih zidova 15 cm, a debljina unutarnjih (pregradnih) zidova je 10,0 cm. Visina zidova je 251,0 cm. U sve radne reške, potrebno je postaviti bentonitne bubrive trake.  Razred izloženosti XC2, XD1, XS1, razred konzistencije S2 i S3. U cijenu uključiti sav rad i materijal za izradu - nabavu, dopremu, ugradnju, zaštitu i njegu betona, oplatu i armaturu. Armatura B500A mreže i B500B šipke. Obračun po m3 betona, m2 oplate i kg armature.                                         </t>
  </si>
  <si>
    <t xml:space="preserve">Izrada AB gornje ploče grobnica tip C betonom C 30/37, maksimalne veličina zrna agregata 16 mm, s dodatkom za vodonepropusnost VDP3. Beton izveden u glatkoj oplati, po skidanju oplate betonsko lice ostaje trajno vidljivo. Debljina ploče je 15,0 cm s kontragredama za postav poklopca grobnice, širine 10-20 cm i visine 27 cm. Kontragreda formira obod otvora u ploči svjetlih dimenzija 2,1 × 0,9 m. U sve radne reške, potrebno je postaviti bentonitne bubrive trake.  Razred izloženosti XC2, XD1, XS1, razred konzistencije S2 i S3. U cijenu uključiti sav rad i materijal za izradu - nabavu, dopremu, ugradnju, zaštitu i njegu betona, oplatu i armaturu. Armatura B500A mreže i B500B šipke. Obračun po m3 betona, m2 oplate i kg armature.                                         </t>
  </si>
  <si>
    <t xml:space="preserve">Nabava, dobava i ugradnja prefabriciranih elemenata za izradu poklopaca grobnica tip C. Segmenti poklopaca izvode se betonom C 30/37, maksimalne veličina zrna agregata 16 mm, s dodatkom za vodonepropusnost VDP3. Debljina poklopca je 8 cm. Obrada površine glatka, po skidanju oplate betonsko lice ostaje trajno vidljivo. Razred izloženosti XC2, XD1, XS1, razred konzistencije S1 za prefabrikate. U cijenu uključiti sav rad i materijal za izradu prefabrikata (beton, oplata, armatura), te dobavu i ugradnju segmenata. Armatura B500A mreže i B500B šipke. Obračun po komadu ugrađenog elementa.                                         </t>
  </si>
  <si>
    <t>beton C30/37, VDP3 (m3) = 0,06 m3</t>
  </si>
  <si>
    <t>oplata (m2) = 1,2 m2</t>
  </si>
  <si>
    <t>armatura (kg) = 2,2 kg</t>
  </si>
  <si>
    <t>BRAVARSKI RADOVI</t>
  </si>
  <si>
    <r>
      <t xml:space="preserve">Nabava, doprema na gradilišni deponij i ugradba čeličnih L profila 40×40×4mm, S235JR, duljine 15,0 cm. U zidove grobnica tip C se prethodno ugrađuju trnovi od rebraste armature </t>
    </r>
    <r>
      <rPr>
        <sz val="11"/>
        <rFont val="Calibri"/>
        <family val="2"/>
      </rPr>
      <t>Ø</t>
    </r>
    <r>
      <rPr>
        <sz val="11"/>
        <rFont val="Times New Roman"/>
        <family val="1"/>
      </rPr>
      <t>8mm, L=40cm za pregradne zidove i L=25cm za vanjske zidove (armatura iskazana u zidovima).  Sukladno izvedbenim detaljima potrebno je u zidovima izbušiti rupe Ø12mm, u rupe ugraditi šipke Ø8mm, rupe ispuniti dvokomponentnim poliesterskim ljepilom za sidrenje. Na tako postavljene trnove potrebno je zavariti čelične L profile, sve prema detalju, te sve zajedno premazati antikorozivnom zaštitom (1 sloj temeljnog dvokomponentnog epoksidnog premaza i 2 sloja završnog dvokomponentnog epoksidnog premaza). Obračun po komadu izbušene rupe i ugrađene šipke te po komadu zavarenog čeličnog L profila s antikorozivnim premazom. U cijenu uračunati sav materijal i rad potreban za dovršetak radova.</t>
    </r>
  </si>
  <si>
    <t>- bušenje rupa i ugradnja čeličnih šipki</t>
  </si>
  <si>
    <t>- dobava, postavljanje i varenje L profila</t>
  </si>
  <si>
    <t>- antikorozivna zaštita 3 sloja (1 temeljni + 2 završna)</t>
  </si>
  <si>
    <t>Nabava, doprema na gradilišni deponij i ugradba vruće pocinčanih čeličnih cijevi okruglog profila Ø25mm×3mm, S235, duljine 133,0 cm, na prethodno izvedene nosače. Obračun po komadu postavljene cijevi. U cijenu uračunat sav materijal i rad potreban za dovršetak radova.</t>
  </si>
  <si>
    <r>
      <t xml:space="preserve">a) CEDRUS LIBANI                                                       </t>
    </r>
    <r>
      <rPr>
        <sz val="11"/>
        <rFont val="Times New Roman"/>
        <family val="1"/>
      </rPr>
      <t>'slobodno' deblo ('clearstem'), opseg debla 35-40 cm,   visina 400-450 cm, raspon krošnje 225-250 cm</t>
    </r>
  </si>
  <si>
    <t>D</t>
  </si>
  <si>
    <t>SVEUKUPNA REKAPITULACIJA</t>
  </si>
  <si>
    <t>GROBNO POLJE VIII - G1 - faza F15.7-1</t>
  </si>
  <si>
    <t xml:space="preserve">Odvoz preostalog materijala s privremene deponije iz cjelokupnog iskopa na deponiju prema uputi Naručitelja  udaljeno do 5 km, sa utovarom, istovarom, planiranjem i nabijanjem u slojevima od 30 cm (Ms&gt;20MN/m2). </t>
  </si>
</sst>
</file>

<file path=xl/styles.xml><?xml version="1.0" encoding="utf-8"?>
<styleSheet xmlns="http://schemas.openxmlformats.org/spreadsheetml/2006/main">
  <numFmts count="7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d/m/yy"/>
    <numFmt numFmtId="181" formatCode="d/m/yy\ h:mm"/>
    <numFmt numFmtId="182" formatCode="#,##0.000_);[Red]\(#,##0.000\)"/>
    <numFmt numFmtId="183" formatCode="&quot;kn&quot;\ #,##0.00"/>
    <numFmt numFmtId="184" formatCode="0.00;[Red]0.00"/>
    <numFmt numFmtId="185" formatCode="0.0"/>
    <numFmt numFmtId="186" formatCode="#,##0.0"/>
    <numFmt numFmtId="187" formatCode="#,##0.000\ _k_n;[Red]\-#,##0.000\ _k_n"/>
    <numFmt numFmtId="188" formatCode="#,##0.0000\ _k_n;[Red]\-#,##0.0000\ _k_n"/>
    <numFmt numFmtId="189" formatCode="#,##0.0\ _k_n;[Red]\-#,##0.0\ _k_n"/>
    <numFmt numFmtId="190" formatCode="#,##0.000"/>
    <numFmt numFmtId="191" formatCode="#.##0.000"/>
    <numFmt numFmtId="192" formatCode="#.##0.00"/>
    <numFmt numFmtId="193" formatCode="#.##0.0"/>
    <numFmt numFmtId="194" formatCode="#.##0."/>
    <numFmt numFmtId="195" formatCode="#.##0"/>
    <numFmt numFmtId="196" formatCode="#.##"/>
    <numFmt numFmtId="197" formatCode="#.#"/>
    <numFmt numFmtId="198" formatCode="#.##0.0000"/>
    <numFmt numFmtId="199" formatCode="#"/>
    <numFmt numFmtId="200" formatCode="#.0"/>
    <numFmt numFmtId="201" formatCode="#.00"/>
    <numFmt numFmtId="202" formatCode="#.##0.0\ _k_n;[Red]\-#.##0.0\ _k_n"/>
    <numFmt numFmtId="203" formatCode="#.##0.\ _k_n;[Red]\-#.##0.\ _k_n"/>
    <numFmt numFmtId="204" formatCode="#.##.\ _k_n;[Red]\-#.##.\ _k_⵮;"/>
    <numFmt numFmtId="205" formatCode="#.##.\ _k_n;[Red]\-#.#.\ _k_⵮;"/>
    <numFmt numFmtId="206" formatCode="#.##.\ _k_n;[Red]\-#._k_⵮;"/>
    <numFmt numFmtId="207" formatCode="#.##.\ _k_n;[Red]\-#.0._k_⵮;"/>
    <numFmt numFmtId="208" formatCode="#.##.\ _k_n;[Red]\-#.00._k_⵮;"/>
    <numFmt numFmtId="209" formatCode="#.##.\ _k_n;[Red]\-#.000._k_⵮;"/>
    <numFmt numFmtId="210" formatCode="#.##.\ _k_n;[Red]\-#.0000._k_⵮;"/>
    <numFmt numFmtId="211" formatCode="#.##0.000\ _k_n;[Red]\-#.##0.000\ _k_n"/>
    <numFmt numFmtId="212" formatCode="#.##0.00\ _k_n;[Red]\-#.##0.00\ _k_n"/>
    <numFmt numFmtId="213" formatCode="#.##0.0000\ _k_n;[Red]\-#.##0.0000\ _k_n"/>
    <numFmt numFmtId="214" formatCode="0.000"/>
    <numFmt numFmtId="215" formatCode="mmm/dd"/>
    <numFmt numFmtId="216" formatCode="#,##0.00;[Red]\-#,##0.00"/>
    <numFmt numFmtId="217" formatCode="#,##0.00\ &quot;kn&quot;"/>
    <numFmt numFmtId="218" formatCode="#,##0.0000"/>
    <numFmt numFmtId="219" formatCode="[$-41A]d\.\ mmmm\ yyyy\."/>
    <numFmt numFmtId="220" formatCode="&quot;Da&quot;;&quot;Da&quot;;&quot;Ne&quot;"/>
    <numFmt numFmtId="221" formatCode="&quot;True&quot;;&quot;True&quot;;&quot;False&quot;"/>
    <numFmt numFmtId="222" formatCode="&quot;Uključeno&quot;;&quot;Uključeno&quot;;&quot;Isključeno&quot;"/>
    <numFmt numFmtId="223" formatCode="[$¥€-2]\ #,##0.00_);[Red]\([$€-2]\ #,##0.00\)"/>
    <numFmt numFmtId="224" formatCode="#,##0.00\ _k_n"/>
    <numFmt numFmtId="225" formatCode="#,##0.00\ [$€-1]"/>
  </numFmts>
  <fonts count="8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1"/>
      <name val="Times New Roman"/>
      <family val="1"/>
    </font>
    <font>
      <b/>
      <sz val="11"/>
      <name val="Times New Roman"/>
      <family val="1"/>
    </font>
    <font>
      <sz val="11"/>
      <color indexed="62"/>
      <name val="Times New Roman"/>
      <family val="1"/>
    </font>
    <font>
      <i/>
      <sz val="11"/>
      <name val="Times New Roman"/>
      <family val="1"/>
    </font>
    <font>
      <vertAlign val="superscript"/>
      <sz val="11"/>
      <name val="Times New Roman"/>
      <family val="1"/>
    </font>
    <font>
      <b/>
      <sz val="11"/>
      <name val="Microsoft Sans Serif"/>
      <family val="2"/>
    </font>
    <font>
      <sz val="11"/>
      <name val="Microsoft Sans Serif"/>
      <family val="2"/>
    </font>
    <font>
      <sz val="9"/>
      <name val="Arial"/>
      <family val="2"/>
    </font>
    <font>
      <b/>
      <sz val="12"/>
      <name val="Times New Roman"/>
      <family val="1"/>
    </font>
    <font>
      <sz val="12"/>
      <name val="Times New Roman"/>
      <family val="1"/>
    </font>
    <font>
      <sz val="10"/>
      <name val="Times New Roman"/>
      <family val="1"/>
    </font>
    <font>
      <sz val="11"/>
      <name val="Times New Roman CE"/>
      <family val="1"/>
    </font>
    <font>
      <sz val="10"/>
      <name val="Arial"/>
      <family val="2"/>
    </font>
    <font>
      <sz val="18"/>
      <name val="Times New Roman CE"/>
      <family val="1"/>
    </font>
    <font>
      <b/>
      <i/>
      <sz val="18"/>
      <name val="Times New Roman"/>
      <family val="1"/>
    </font>
    <font>
      <i/>
      <sz val="18"/>
      <name val="Times New Roman"/>
      <family val="1"/>
    </font>
    <font>
      <sz val="10"/>
      <name val="Times New Roman CE"/>
      <family val="1"/>
    </font>
    <font>
      <i/>
      <sz val="10"/>
      <name val="Times New Roman"/>
      <family val="1"/>
    </font>
    <font>
      <i/>
      <sz val="11"/>
      <name val="Times New Roman CE"/>
      <family val="1"/>
    </font>
    <font>
      <sz val="12"/>
      <name val="Times New Roman CE"/>
      <family val="1"/>
    </font>
    <font>
      <b/>
      <sz val="11"/>
      <name val="Times New Roman CE"/>
      <family val="1"/>
    </font>
    <font>
      <b/>
      <sz val="14"/>
      <name val="Times New Roman CE"/>
      <family val="1"/>
    </font>
    <font>
      <sz val="14"/>
      <name val="Times New Roman CE"/>
      <family val="1"/>
    </font>
    <font>
      <sz val="11"/>
      <name val="Arial"/>
      <family val="2"/>
    </font>
    <font>
      <b/>
      <i/>
      <sz val="11"/>
      <name val="Times New Roman CE"/>
      <family val="1"/>
    </font>
    <font>
      <b/>
      <sz val="10"/>
      <name val="Times New Roman CE"/>
      <family val="1"/>
    </font>
    <font>
      <b/>
      <sz val="10"/>
      <name val="Arial"/>
      <family val="2"/>
    </font>
    <font>
      <i/>
      <sz val="9"/>
      <name val="Times New Roman"/>
      <family val="1"/>
    </font>
    <font>
      <b/>
      <i/>
      <sz val="9"/>
      <name val="Times New Roman"/>
      <family val="1"/>
    </font>
    <font>
      <b/>
      <sz val="10"/>
      <name val="Times New Roman"/>
      <family val="1"/>
    </font>
    <font>
      <sz val="9"/>
      <name val="Times New Roman"/>
      <family val="1"/>
    </font>
    <font>
      <b/>
      <sz val="9"/>
      <name val="Times New Roman"/>
      <family val="1"/>
    </font>
    <font>
      <sz val="10"/>
      <name val="Arial CE"/>
      <family val="0"/>
    </font>
    <font>
      <b/>
      <sz val="10"/>
      <name val="Calibri"/>
      <family val="2"/>
    </font>
    <font>
      <b/>
      <sz val="13"/>
      <name val="Times New Roman"/>
      <family val="1"/>
    </font>
    <font>
      <vertAlign val="superscript"/>
      <sz val="11"/>
      <name val="Times New Roman CE"/>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sz val="12"/>
      <color indexed="8"/>
      <name val="Calibri"/>
      <family val="2"/>
    </font>
    <font>
      <sz val="10"/>
      <name val="Calibri"/>
      <family val="2"/>
    </font>
    <font>
      <b/>
      <sz val="11"/>
      <color indexed="63"/>
      <name val="Calibri"/>
      <family val="2"/>
    </font>
    <font>
      <sz val="18"/>
      <color indexed="57"/>
      <name val="Calibri Light"/>
      <family val="2"/>
    </font>
    <font>
      <b/>
      <sz val="11"/>
      <color indexed="8"/>
      <name val="Calibri"/>
      <family val="2"/>
    </font>
    <font>
      <sz val="11"/>
      <color indexed="10"/>
      <name val="Times New Roman"/>
      <family val="1"/>
    </font>
    <font>
      <b/>
      <sz val="11"/>
      <color indexed="10"/>
      <name val="Times New Roman"/>
      <family val="1"/>
    </font>
    <font>
      <sz val="12"/>
      <color indexed="10"/>
      <name val="Times New Roman"/>
      <family val="1"/>
    </font>
    <font>
      <sz val="9.5"/>
      <color indexed="8"/>
      <name val="Arial"/>
      <family val="2"/>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sz val="12"/>
      <color rgb="FFFF0000"/>
      <name val="Times New Roman"/>
      <family val="1"/>
    </font>
    <font>
      <sz val="9.5"/>
      <color theme="1"/>
      <name val="Arial"/>
      <family val="2"/>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9" fontId="18"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8" fillId="0" borderId="0">
      <alignment/>
      <protection/>
    </xf>
    <xf numFmtId="0" fontId="18" fillId="0" borderId="0">
      <alignment/>
      <protection/>
    </xf>
    <xf numFmtId="0" fontId="79" fillId="0" borderId="0">
      <alignment/>
      <protection/>
    </xf>
    <xf numFmtId="0" fontId="18" fillId="0" borderId="0">
      <alignment/>
      <protection/>
    </xf>
    <xf numFmtId="0" fontId="57" fillId="0" borderId="0">
      <alignment horizontal="justify" vertical="top"/>
      <protection/>
    </xf>
    <xf numFmtId="0" fontId="18" fillId="0" borderId="0">
      <alignment/>
      <protection/>
    </xf>
    <xf numFmtId="0" fontId="18" fillId="0" borderId="0">
      <alignment/>
      <protection/>
    </xf>
    <xf numFmtId="0" fontId="38"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9" fontId="18" fillId="0" borderId="0" applyFont="0" applyFill="0" applyBorder="0" applyAlignment="0" applyProtection="0"/>
    <xf numFmtId="43" fontId="18" fillId="0" borderId="0" applyFont="0" applyFill="0" applyBorder="0" applyAlignment="0" applyProtection="0"/>
  </cellStyleXfs>
  <cellXfs count="227">
    <xf numFmtId="0" fontId="0" fillId="0" borderId="0" xfId="0" applyAlignment="1">
      <alignment/>
    </xf>
    <xf numFmtId="0" fontId="7" fillId="0" borderId="0" xfId="0" applyFont="1" applyFill="1" applyBorder="1" applyAlignment="1">
      <alignment horizontal="justify" vertical="top"/>
    </xf>
    <xf numFmtId="0" fontId="6" fillId="0" borderId="0" xfId="0" applyFont="1" applyFill="1" applyBorder="1" applyAlignment="1">
      <alignment vertical="top" wrapText="1"/>
    </xf>
    <xf numFmtId="0" fontId="6" fillId="0" borderId="0" xfId="0" applyFont="1" applyFill="1" applyBorder="1" applyAlignment="1">
      <alignment horizontal="center"/>
    </xf>
    <xf numFmtId="4" fontId="6" fillId="0" borderId="0" xfId="42" applyNumberFormat="1" applyFont="1" applyFill="1" applyBorder="1" applyAlignment="1">
      <alignment horizontal="right"/>
    </xf>
    <xf numFmtId="217" fontId="6" fillId="0" borderId="0" xfId="42" applyNumberFormat="1" applyFont="1" applyFill="1" applyBorder="1" applyAlignment="1">
      <alignment horizontal="right"/>
    </xf>
    <xf numFmtId="217" fontId="6" fillId="0" borderId="0" xfId="0" applyNumberFormat="1" applyFont="1" applyFill="1" applyBorder="1" applyAlignment="1">
      <alignment horizontal="right"/>
    </xf>
    <xf numFmtId="0" fontId="6" fillId="0" borderId="0" xfId="0" applyFont="1" applyFill="1" applyBorder="1" applyAlignment="1">
      <alignment horizontal="justify"/>
    </xf>
    <xf numFmtId="0" fontId="6" fillId="0" borderId="0" xfId="0" applyFont="1" applyFill="1" applyBorder="1" applyAlignment="1">
      <alignment horizontal="justify" vertical="top"/>
    </xf>
    <xf numFmtId="0" fontId="8" fillId="0" borderId="0" xfId="0" applyFont="1" applyFill="1" applyBorder="1" applyAlignment="1">
      <alignment horizontal="justify"/>
    </xf>
    <xf numFmtId="4" fontId="6" fillId="0" borderId="0" xfId="0" applyNumberFormat="1" applyFont="1" applyFill="1" applyBorder="1" applyAlignment="1">
      <alignment horizontal="justify"/>
    </xf>
    <xf numFmtId="0" fontId="13" fillId="0" borderId="0" xfId="0" applyNumberFormat="1" applyFont="1" applyFill="1" applyAlignment="1" applyProtection="1">
      <alignment vertical="top" wrapText="1"/>
      <protection/>
    </xf>
    <xf numFmtId="0" fontId="0" fillId="0" borderId="0" xfId="0" applyNumberFormat="1" applyAlignment="1" applyProtection="1">
      <alignment vertical="top" wrapText="1"/>
      <protection/>
    </xf>
    <xf numFmtId="0" fontId="6" fillId="0" borderId="0" xfId="0" applyNumberFormat="1" applyFont="1" applyFill="1" applyAlignment="1" applyProtection="1">
      <alignment horizontal="justify" vertical="top" wrapText="1"/>
      <protection/>
    </xf>
    <xf numFmtId="0" fontId="6" fillId="0" borderId="0" xfId="0" applyNumberFormat="1" applyFont="1" applyFill="1" applyAlignment="1" applyProtection="1">
      <alignment vertical="top" wrapText="1"/>
      <protection/>
    </xf>
    <xf numFmtId="217" fontId="84" fillId="0" borderId="0" xfId="0" applyNumberFormat="1" applyFont="1" applyFill="1" applyBorder="1" applyAlignment="1">
      <alignment horizontal="justify"/>
    </xf>
    <xf numFmtId="217" fontId="85" fillId="0" borderId="0" xfId="0" applyNumberFormat="1" applyFont="1" applyFill="1" applyBorder="1" applyAlignment="1">
      <alignment horizontal="justify"/>
    </xf>
    <xf numFmtId="0" fontId="9" fillId="0" borderId="0" xfId="0" applyNumberFormat="1" applyFont="1" applyFill="1" applyAlignment="1" applyProtection="1">
      <alignment horizontal="justify" vertical="top" wrapText="1"/>
      <protection/>
    </xf>
    <xf numFmtId="0" fontId="19" fillId="0" borderId="0" xfId="63" applyFont="1" applyAlignment="1" applyProtection="1">
      <alignment horizontal="left" vertical="top"/>
      <protection/>
    </xf>
    <xf numFmtId="0" fontId="20" fillId="0" borderId="0" xfId="63" applyFont="1" applyAlignment="1" applyProtection="1">
      <alignment horizontal="left" vertical="center"/>
      <protection/>
    </xf>
    <xf numFmtId="0" fontId="18" fillId="0" borderId="0" xfId="63" applyAlignment="1" applyProtection="1">
      <alignment/>
      <protection/>
    </xf>
    <xf numFmtId="4" fontId="19" fillId="0" borderId="0" xfId="63" applyNumberFormat="1" applyFont="1" applyFill="1" applyAlignment="1" applyProtection="1">
      <alignment horizontal="left"/>
      <protection/>
    </xf>
    <xf numFmtId="0" fontId="19" fillId="0" borderId="0" xfId="63" applyFont="1" applyAlignment="1" applyProtection="1">
      <alignment horizontal="left"/>
      <protection/>
    </xf>
    <xf numFmtId="0" fontId="19" fillId="0" borderId="0" xfId="63" applyFont="1" applyProtection="1">
      <alignment/>
      <protection/>
    </xf>
    <xf numFmtId="0" fontId="19" fillId="0" borderId="0" xfId="63" applyFont="1">
      <alignment/>
      <protection/>
    </xf>
    <xf numFmtId="0" fontId="22" fillId="0" borderId="0" xfId="63" applyFont="1" applyAlignment="1" applyProtection="1">
      <alignment horizontal="left" vertical="top"/>
      <protection/>
    </xf>
    <xf numFmtId="0" fontId="23" fillId="0" borderId="0" xfId="63" applyFont="1" applyAlignment="1" applyProtection="1">
      <alignment horizontal="justify" vertical="center"/>
      <protection/>
    </xf>
    <xf numFmtId="4" fontId="22" fillId="0" borderId="0" xfId="63" applyNumberFormat="1" applyFont="1" applyFill="1" applyAlignment="1" applyProtection="1">
      <alignment horizontal="left"/>
      <protection/>
    </xf>
    <xf numFmtId="0" fontId="22" fillId="0" borderId="0" xfId="63" applyFont="1" applyAlignment="1" applyProtection="1">
      <alignment horizontal="left"/>
      <protection/>
    </xf>
    <xf numFmtId="0" fontId="22" fillId="0" borderId="0" xfId="63" applyFont="1" applyProtection="1">
      <alignment/>
      <protection/>
    </xf>
    <xf numFmtId="0" fontId="22" fillId="0" borderId="0" xfId="63" applyFont="1">
      <alignment/>
      <protection/>
    </xf>
    <xf numFmtId="0" fontId="23" fillId="0" borderId="0" xfId="63" applyFont="1" applyAlignment="1" applyProtection="1">
      <alignment vertical="center"/>
      <protection/>
    </xf>
    <xf numFmtId="0" fontId="23" fillId="0" borderId="0" xfId="63" applyFont="1" applyAlignment="1" applyProtection="1">
      <alignment/>
      <protection/>
    </xf>
    <xf numFmtId="0" fontId="17" fillId="0" borderId="0" xfId="63" applyFont="1" applyAlignment="1" applyProtection="1">
      <alignment horizontal="left" vertical="top"/>
      <protection/>
    </xf>
    <xf numFmtId="0" fontId="24" fillId="0" borderId="0" xfId="63" applyFont="1" applyFill="1" applyAlignment="1" applyProtection="1">
      <alignment horizontal="left" vertical="top"/>
      <protection/>
    </xf>
    <xf numFmtId="0" fontId="17" fillId="0" borderId="0" xfId="63" applyFont="1" applyFill="1" applyAlignment="1" applyProtection="1">
      <alignment horizontal="left" wrapText="1"/>
      <protection/>
    </xf>
    <xf numFmtId="4" fontId="25" fillId="0" borderId="0" xfId="63" applyNumberFormat="1" applyFont="1" applyFill="1" applyAlignment="1" applyProtection="1">
      <alignment horizontal="left"/>
      <protection/>
    </xf>
    <xf numFmtId="0" fontId="17" fillId="0" borderId="0" xfId="63" applyFont="1" applyAlignment="1" applyProtection="1">
      <alignment horizontal="left"/>
      <protection/>
    </xf>
    <xf numFmtId="0" fontId="17" fillId="0" borderId="0" xfId="63" applyFont="1" applyProtection="1">
      <alignment/>
      <protection/>
    </xf>
    <xf numFmtId="0" fontId="17" fillId="0" borderId="0" xfId="63" applyFont="1">
      <alignment/>
      <protection/>
    </xf>
    <xf numFmtId="0" fontId="17" fillId="0" borderId="0" xfId="63" applyFont="1" applyFill="1" applyAlignment="1" applyProtection="1">
      <alignment horizontal="center" wrapText="1"/>
      <protection/>
    </xf>
    <xf numFmtId="4" fontId="26" fillId="0" borderId="0" xfId="63" applyNumberFormat="1" applyFont="1" applyFill="1" applyProtection="1">
      <alignment/>
      <protection/>
    </xf>
    <xf numFmtId="4" fontId="17" fillId="0" borderId="0" xfId="63" applyNumberFormat="1" applyFont="1" applyFill="1" applyProtection="1">
      <alignment/>
      <protection/>
    </xf>
    <xf numFmtId="0" fontId="17" fillId="0" borderId="0" xfId="63" applyFont="1" applyProtection="1">
      <alignment/>
      <protection/>
    </xf>
    <xf numFmtId="0" fontId="26" fillId="0" borderId="0" xfId="63" applyFont="1" applyProtection="1">
      <alignment/>
      <protection/>
    </xf>
    <xf numFmtId="4" fontId="26" fillId="0" borderId="0" xfId="63" applyNumberFormat="1" applyFont="1" applyFill="1" applyAlignment="1" applyProtection="1">
      <alignment horizontal="center"/>
      <protection/>
    </xf>
    <xf numFmtId="0" fontId="7" fillId="0" borderId="0" xfId="63" applyFont="1" applyProtection="1">
      <alignment/>
      <protection/>
    </xf>
    <xf numFmtId="4" fontId="7" fillId="0" borderId="0" xfId="63" applyNumberFormat="1" applyFont="1" applyFill="1" applyProtection="1">
      <alignment/>
      <protection/>
    </xf>
    <xf numFmtId="4" fontId="26" fillId="0" borderId="0" xfId="63" applyNumberFormat="1" applyFont="1" applyFill="1" applyProtection="1">
      <alignment/>
      <protection/>
    </xf>
    <xf numFmtId="0" fontId="26" fillId="0" borderId="0" xfId="63" applyFont="1" applyProtection="1">
      <alignment/>
      <protection/>
    </xf>
    <xf numFmtId="0" fontId="6" fillId="0" borderId="0" xfId="63" applyFont="1" applyAlignment="1" applyProtection="1">
      <alignment wrapText="1"/>
      <protection/>
    </xf>
    <xf numFmtId="0" fontId="26" fillId="0" borderId="0" xfId="63" applyFont="1" applyAlignment="1" applyProtection="1">
      <alignment horizontal="left"/>
      <protection/>
    </xf>
    <xf numFmtId="0" fontId="25" fillId="0" borderId="0" xfId="63" applyFont="1" applyProtection="1">
      <alignment/>
      <protection/>
    </xf>
    <xf numFmtId="4" fontId="25" fillId="0" borderId="0" xfId="63" applyNumberFormat="1" applyFont="1" applyFill="1" applyProtection="1">
      <alignment/>
      <protection/>
    </xf>
    <xf numFmtId="0" fontId="28" fillId="0" borderId="0" xfId="63" applyFont="1">
      <alignment/>
      <protection/>
    </xf>
    <xf numFmtId="0" fontId="26" fillId="0" borderId="0" xfId="63" applyFont="1" applyAlignment="1" applyProtection="1">
      <alignment/>
      <protection/>
    </xf>
    <xf numFmtId="0" fontId="26" fillId="0" borderId="0" xfId="63" applyFont="1" applyAlignment="1" applyProtection="1">
      <alignment horizontal="center"/>
      <protection/>
    </xf>
    <xf numFmtId="0" fontId="26" fillId="0" borderId="0" xfId="63" applyFont="1" applyAlignment="1" applyProtection="1">
      <alignment horizontal="left"/>
      <protection/>
    </xf>
    <xf numFmtId="4" fontId="26" fillId="0" borderId="0" xfId="63" applyNumberFormat="1" applyFont="1" applyAlignment="1" applyProtection="1">
      <alignment horizontal="left"/>
      <protection/>
    </xf>
    <xf numFmtId="0" fontId="26" fillId="0" borderId="0" xfId="63" applyFont="1" applyAlignment="1">
      <alignment/>
      <protection/>
    </xf>
    <xf numFmtId="0" fontId="29" fillId="0" borderId="0" xfId="63" applyFont="1" applyAlignment="1" applyProtection="1">
      <alignment/>
      <protection/>
    </xf>
    <xf numFmtId="0" fontId="17" fillId="0" borderId="0" xfId="63" applyFont="1" applyAlignment="1" applyProtection="1">
      <alignment horizontal="left" wrapText="1"/>
      <protection/>
    </xf>
    <xf numFmtId="0" fontId="6" fillId="0" borderId="0" xfId="63" applyFont="1" applyAlignment="1" applyProtection="1">
      <alignment horizontal="left" wrapText="1"/>
      <protection/>
    </xf>
    <xf numFmtId="0" fontId="29" fillId="0" borderId="0" xfId="63" applyFont="1" applyAlignment="1">
      <alignment/>
      <protection/>
    </xf>
    <xf numFmtId="0" fontId="6" fillId="0" borderId="0" xfId="63" applyFont="1" applyAlignment="1" applyProtection="1">
      <alignment/>
      <protection/>
    </xf>
    <xf numFmtId="0" fontId="26" fillId="0" borderId="0" xfId="63" applyFont="1" applyFill="1" applyAlignment="1" applyProtection="1">
      <alignment horizontal="left"/>
      <protection/>
    </xf>
    <xf numFmtId="0" fontId="26" fillId="0" borderId="0" xfId="63" applyFont="1" applyFill="1" applyAlignment="1" applyProtection="1">
      <alignment horizontal="justify"/>
      <protection/>
    </xf>
    <xf numFmtId="4" fontId="6" fillId="0" borderId="0" xfId="63" applyNumberFormat="1" applyFont="1" applyAlignment="1" applyProtection="1">
      <alignment/>
      <protection/>
    </xf>
    <xf numFmtId="0" fontId="6" fillId="0" borderId="0" xfId="63" applyFont="1" applyAlignment="1">
      <alignment/>
      <protection/>
    </xf>
    <xf numFmtId="1" fontId="17" fillId="0" borderId="0" xfId="63" applyNumberFormat="1" applyFont="1" applyAlignment="1" applyProtection="1">
      <alignment horizontal="left" vertical="top"/>
      <protection/>
    </xf>
    <xf numFmtId="4" fontId="15" fillId="0" borderId="0" xfId="63" applyNumberFormat="1" applyFont="1" applyProtection="1">
      <alignment/>
      <protection/>
    </xf>
    <xf numFmtId="0" fontId="18" fillId="0" borderId="0" xfId="63" applyProtection="1">
      <alignment/>
      <protection/>
    </xf>
    <xf numFmtId="0" fontId="18" fillId="0" borderId="0" xfId="63">
      <alignment/>
      <protection/>
    </xf>
    <xf numFmtId="0" fontId="30" fillId="0" borderId="0" xfId="63" applyFont="1" applyFill="1" applyAlignment="1" applyProtection="1">
      <alignment horizontal="left"/>
      <protection/>
    </xf>
    <xf numFmtId="4" fontId="17" fillId="0" borderId="0" xfId="63" applyNumberFormat="1" applyFont="1" applyAlignment="1" applyProtection="1">
      <alignment horizontal="left"/>
      <protection/>
    </xf>
    <xf numFmtId="4" fontId="17" fillId="0" borderId="0" xfId="63" applyNumberFormat="1" applyFont="1" applyFill="1" applyAlignment="1" applyProtection="1">
      <alignment horizontal="left"/>
      <protection/>
    </xf>
    <xf numFmtId="0" fontId="18" fillId="0" borderId="0" xfId="63" applyAlignment="1" applyProtection="1">
      <alignment horizontal="left"/>
      <protection/>
    </xf>
    <xf numFmtId="0" fontId="31" fillId="0" borderId="0" xfId="63" applyFont="1" applyFill="1" applyAlignment="1" applyProtection="1">
      <alignment horizontal="center" vertical="top"/>
      <protection/>
    </xf>
    <xf numFmtId="0" fontId="18" fillId="0" borderId="0" xfId="63" applyFont="1" applyAlignment="1" applyProtection="1">
      <alignment horizontal="left"/>
      <protection/>
    </xf>
    <xf numFmtId="0" fontId="31" fillId="0" borderId="0" xfId="63" applyFont="1" applyFill="1" applyAlignment="1" applyProtection="1">
      <alignment horizontal="left" vertical="top"/>
      <protection/>
    </xf>
    <xf numFmtId="0" fontId="18" fillId="0" borderId="0" xfId="63" applyFont="1" applyProtection="1">
      <alignment/>
      <protection/>
    </xf>
    <xf numFmtId="0" fontId="18" fillId="0" borderId="0" xfId="63" applyFont="1">
      <alignment/>
      <protection/>
    </xf>
    <xf numFmtId="0" fontId="14" fillId="0" borderId="0" xfId="0" applyFont="1" applyAlignment="1">
      <alignment/>
    </xf>
    <xf numFmtId="0" fontId="18" fillId="0" borderId="0" xfId="62" applyFont="1">
      <alignment horizontal="justify" vertical="top"/>
      <protection/>
    </xf>
    <xf numFmtId="0" fontId="17" fillId="0" borderId="0" xfId="63" applyFont="1" applyFill="1">
      <alignment/>
      <protection/>
    </xf>
    <xf numFmtId="0" fontId="17" fillId="0" borderId="0" xfId="63" applyFont="1" applyFill="1" applyProtection="1">
      <alignment/>
      <protection/>
    </xf>
    <xf numFmtId="0" fontId="17" fillId="0" borderId="0" xfId="63" applyFont="1" applyFill="1" applyAlignment="1">
      <alignment horizontal="right"/>
      <protection/>
    </xf>
    <xf numFmtId="0" fontId="16" fillId="0" borderId="0" xfId="62" applyFont="1">
      <alignment horizontal="justify" vertical="top"/>
      <protection/>
    </xf>
    <xf numFmtId="0" fontId="16" fillId="0" borderId="0" xfId="62" applyFont="1" applyAlignment="1">
      <alignment horizontal="left" vertical="top"/>
      <protection/>
    </xf>
    <xf numFmtId="0" fontId="6" fillId="0" borderId="0" xfId="0" applyNumberFormat="1" applyFont="1" applyFill="1" applyBorder="1" applyAlignment="1" applyProtection="1">
      <alignment horizontal="justify" vertical="top" wrapText="1"/>
      <protection/>
    </xf>
    <xf numFmtId="0" fontId="6" fillId="0" borderId="0" xfId="0" applyFont="1" applyFill="1" applyBorder="1" applyAlignment="1" applyProtection="1">
      <alignment horizontal="center"/>
      <protection/>
    </xf>
    <xf numFmtId="4" fontId="6" fillId="0" borderId="0" xfId="42" applyNumberFormat="1" applyFont="1" applyFill="1" applyBorder="1" applyAlignment="1" applyProtection="1">
      <alignment horizontal="right"/>
      <protection/>
    </xf>
    <xf numFmtId="217" fontId="6" fillId="0" borderId="0" xfId="42" applyNumberFormat="1" applyFont="1" applyFill="1" applyBorder="1" applyAlignment="1" applyProtection="1">
      <alignment horizontal="right"/>
      <protection/>
    </xf>
    <xf numFmtId="217"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protection/>
    </xf>
    <xf numFmtId="0" fontId="6" fillId="0" borderId="0"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protection/>
    </xf>
    <xf numFmtId="4" fontId="6" fillId="0" borderId="0" xfId="0" applyNumberFormat="1" applyFont="1" applyFill="1" applyBorder="1" applyAlignment="1" applyProtection="1">
      <alignment horizontal="center" vertical="top"/>
      <protection/>
    </xf>
    <xf numFmtId="217" fontId="6" fillId="0" borderId="0" xfId="42" applyNumberFormat="1" applyFont="1" applyFill="1" applyBorder="1" applyAlignment="1" applyProtection="1">
      <alignment horizontal="center" vertical="top" wrapText="1"/>
      <protection/>
    </xf>
    <xf numFmtId="217" fontId="6" fillId="0" borderId="0" xfId="0" applyNumberFormat="1" applyFont="1" applyFill="1" applyBorder="1" applyAlignment="1" applyProtection="1">
      <alignment horizontal="center" vertical="top" wrapText="1"/>
      <protection/>
    </xf>
    <xf numFmtId="4" fontId="6" fillId="0" borderId="0" xfId="0" applyNumberFormat="1" applyFont="1" applyFill="1" applyBorder="1" applyAlignment="1" applyProtection="1">
      <alignment horizontal="right" vertical="top"/>
      <protection/>
    </xf>
    <xf numFmtId="217" fontId="6" fillId="0" borderId="0" xfId="42" applyNumberFormat="1" applyFont="1" applyFill="1" applyBorder="1" applyAlignment="1" applyProtection="1">
      <alignment horizontal="right" vertical="top" wrapText="1"/>
      <protection/>
    </xf>
    <xf numFmtId="217" fontId="6" fillId="0" borderId="0" xfId="0" applyNumberFormat="1" applyFont="1" applyFill="1" applyBorder="1" applyAlignment="1" applyProtection="1">
      <alignment horizontal="right" vertical="top" wrapText="1"/>
      <protection/>
    </xf>
    <xf numFmtId="0" fontId="6" fillId="0" borderId="0" xfId="0" applyFont="1" applyFill="1" applyBorder="1" applyAlignment="1" applyProtection="1">
      <alignment horizontal="justify" vertical="top"/>
      <protection/>
    </xf>
    <xf numFmtId="16" fontId="6" fillId="0" borderId="0" xfId="0" applyNumberFormat="1" applyFont="1" applyFill="1" applyBorder="1" applyAlignment="1" applyProtection="1">
      <alignment horizontal="justify" vertical="top"/>
      <protection/>
    </xf>
    <xf numFmtId="4" fontId="84" fillId="0" borderId="0" xfId="42" applyNumberFormat="1"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9" fillId="0" borderId="0" xfId="0" applyFont="1" applyFill="1" applyBorder="1" applyAlignment="1" applyProtection="1">
      <alignment horizontal="justify" vertical="top" wrapText="1"/>
      <protection/>
    </xf>
    <xf numFmtId="4" fontId="6" fillId="0" borderId="0" xfId="42"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justify" vertical="top"/>
      <protection/>
    </xf>
    <xf numFmtId="49" fontId="7" fillId="0" borderId="0" xfId="0" applyNumberFormat="1" applyFont="1" applyFill="1" applyBorder="1" applyAlignment="1" applyProtection="1">
      <alignment horizontal="justify" vertical="top"/>
      <protection/>
    </xf>
    <xf numFmtId="16" fontId="7"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justify" wrapText="1"/>
      <protection/>
    </xf>
    <xf numFmtId="4" fontId="84" fillId="0" borderId="0" xfId="0" applyNumberFormat="1" applyFont="1" applyFill="1" applyBorder="1" applyAlignment="1" applyProtection="1">
      <alignment horizontal="right"/>
      <protection/>
    </xf>
    <xf numFmtId="16" fontId="7" fillId="0" borderId="0" xfId="0" applyNumberFormat="1" applyFont="1" applyFill="1" applyBorder="1" applyAlignment="1" applyProtection="1">
      <alignment horizontal="justify" vertical="top"/>
      <protection/>
    </xf>
    <xf numFmtId="4" fontId="84" fillId="0" borderId="0" xfId="0" applyNumberFormat="1" applyFont="1" applyFill="1" applyBorder="1" applyAlignment="1" applyProtection="1">
      <alignment horizontal="center" vertical="top"/>
      <protection/>
    </xf>
    <xf numFmtId="0" fontId="6" fillId="0" borderId="0" xfId="0" applyFont="1" applyFill="1" applyBorder="1" applyAlignment="1" applyProtection="1">
      <alignment horizontal="justify"/>
      <protection/>
    </xf>
    <xf numFmtId="4"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vertical="top" wrapText="1"/>
      <protection/>
    </xf>
    <xf numFmtId="0" fontId="84" fillId="0" borderId="0" xfId="0" applyFont="1" applyFill="1" applyBorder="1" applyAlignment="1" applyProtection="1">
      <alignment horizontal="justify" vertical="top"/>
      <protection/>
    </xf>
    <xf numFmtId="49" fontId="6" fillId="0" borderId="0" xfId="0" applyNumberFormat="1" applyFont="1" applyFill="1" applyBorder="1" applyAlignment="1" applyProtection="1">
      <alignment horizontal="justify" vertical="top"/>
      <protection/>
    </xf>
    <xf numFmtId="4" fontId="84" fillId="0" borderId="0" xfId="0" applyNumberFormat="1" applyFont="1" applyFill="1" applyBorder="1" applyAlignment="1" applyProtection="1">
      <alignment horizontal="right" vertical="top"/>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justify" vertical="top" wrapText="1"/>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right" vertical="top"/>
      <protection/>
    </xf>
    <xf numFmtId="40" fontId="84" fillId="0" borderId="0" xfId="42" applyFont="1" applyFill="1" applyBorder="1" applyAlignment="1" applyProtection="1">
      <alignment horizontal="right" vertical="top"/>
      <protection/>
    </xf>
    <xf numFmtId="0" fontId="11"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justify" vertical="top" wrapText="1"/>
      <protection/>
    </xf>
    <xf numFmtId="40" fontId="12" fillId="0" borderId="0" xfId="42" applyFont="1" applyFill="1" applyBorder="1" applyAlignment="1" applyProtection="1">
      <alignment horizontal="right" vertical="top"/>
      <protection/>
    </xf>
    <xf numFmtId="0" fontId="14" fillId="0" borderId="0" xfId="0" applyFont="1" applyFill="1" applyBorder="1" applyAlignment="1" applyProtection="1">
      <alignment horizontal="justify" vertical="top" wrapText="1"/>
      <protection/>
    </xf>
    <xf numFmtId="0" fontId="15" fillId="0" borderId="0" xfId="0" applyFont="1" applyFill="1" applyBorder="1" applyAlignment="1" applyProtection="1">
      <alignment horizontal="justify"/>
      <protection/>
    </xf>
    <xf numFmtId="40" fontId="86" fillId="0" borderId="0" xfId="42" applyFont="1" applyFill="1" applyBorder="1" applyAlignment="1" applyProtection="1">
      <alignment horizontal="right" vertical="top"/>
      <protection/>
    </xf>
    <xf numFmtId="4" fontId="6" fillId="0" borderId="0" xfId="42"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right"/>
      <protection/>
    </xf>
    <xf numFmtId="4" fontId="6" fillId="0" borderId="0" xfId="42" applyNumberFormat="1" applyFont="1" applyFill="1" applyBorder="1" applyAlignment="1" applyProtection="1">
      <alignment horizontal="center" vertical="top" wrapText="1"/>
      <protection locked="0"/>
    </xf>
    <xf numFmtId="4" fontId="6" fillId="0" borderId="0" xfId="0" applyNumberFormat="1" applyFont="1" applyFill="1" applyBorder="1" applyAlignment="1" applyProtection="1">
      <alignment horizontal="center" vertical="top" wrapText="1"/>
      <protection/>
    </xf>
    <xf numFmtId="4" fontId="6" fillId="0" borderId="0" xfId="42" applyNumberFormat="1" applyFont="1" applyFill="1" applyBorder="1" applyAlignment="1" applyProtection="1">
      <alignment horizontal="right"/>
      <protection locked="0"/>
    </xf>
    <xf numFmtId="4" fontId="6"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horizontal="right"/>
      <protection/>
    </xf>
    <xf numFmtId="4" fontId="6" fillId="0" borderId="0" xfId="0" applyNumberFormat="1" applyFont="1" applyFill="1" applyBorder="1" applyAlignment="1" applyProtection="1">
      <alignment/>
      <protection/>
    </xf>
    <xf numFmtId="4" fontId="7" fillId="0" borderId="0" xfId="0" applyNumberFormat="1" applyFont="1" applyFill="1" applyBorder="1" applyAlignment="1" applyProtection="1">
      <alignment horizontal="right" vertical="top" wrapText="1"/>
      <protection/>
    </xf>
    <xf numFmtId="4" fontId="6" fillId="0" borderId="0" xfId="42" applyNumberFormat="1" applyFont="1" applyFill="1" applyBorder="1" applyAlignment="1" applyProtection="1">
      <alignment horizontal="center" vertical="top" wrapText="1"/>
      <protection/>
    </xf>
    <xf numFmtId="4" fontId="6" fillId="0" borderId="0" xfId="42"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0" xfId="42" applyNumberFormat="1" applyFont="1" applyFill="1" applyBorder="1" applyAlignment="1" applyProtection="1">
      <alignment horizontal="right" vertical="top"/>
      <protection/>
    </xf>
    <xf numFmtId="4" fontId="15" fillId="0" borderId="0" xfId="42" applyNumberFormat="1" applyFont="1" applyFill="1" applyBorder="1" applyAlignment="1" applyProtection="1">
      <alignment horizontal="right" vertical="top"/>
      <protection/>
    </xf>
    <xf numFmtId="4" fontId="12" fillId="0" borderId="0" xfId="42" applyNumberFormat="1" applyFont="1" applyFill="1" applyBorder="1" applyAlignment="1" applyProtection="1">
      <alignment horizontal="right" vertical="top"/>
      <protection/>
    </xf>
    <xf numFmtId="225" fontId="7" fillId="0" borderId="0" xfId="0" applyNumberFormat="1" applyFont="1" applyFill="1" applyBorder="1" applyAlignment="1" applyProtection="1">
      <alignment horizontal="right" vertical="top"/>
      <protection/>
    </xf>
    <xf numFmtId="225" fontId="14" fillId="0" borderId="0" xfId="0" applyNumberFormat="1" applyFont="1" applyFill="1" applyBorder="1" applyAlignment="1" applyProtection="1">
      <alignment horizontal="right" vertical="top"/>
      <protection/>
    </xf>
    <xf numFmtId="225" fontId="6" fillId="0" borderId="0" xfId="0" applyNumberFormat="1" applyFont="1" applyFill="1" applyBorder="1" applyAlignment="1" applyProtection="1">
      <alignment horizontal="right" vertical="top"/>
      <protection/>
    </xf>
    <xf numFmtId="0" fontId="35" fillId="0" borderId="10" xfId="0" applyFont="1" applyFill="1" applyBorder="1" applyAlignment="1" applyProtection="1">
      <alignment horizontal="center" vertical="center" wrapText="1"/>
      <protection/>
    </xf>
    <xf numFmtId="4" fontId="35" fillId="0" borderId="10" xfId="72" applyNumberFormat="1" applyFont="1" applyFill="1" applyBorder="1" applyAlignment="1" applyProtection="1">
      <alignment horizontal="center" vertical="center"/>
      <protection/>
    </xf>
    <xf numFmtId="217" fontId="35" fillId="0" borderId="10" xfId="72" applyNumberFormat="1" applyFont="1" applyFill="1" applyBorder="1" applyAlignment="1" applyProtection="1">
      <alignment horizontal="center" vertical="center" wrapText="1"/>
      <protection/>
    </xf>
    <xf numFmtId="217" fontId="35" fillId="0" borderId="10" xfId="0" applyNumberFormat="1"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4" fontId="35" fillId="0" borderId="0" xfId="72" applyNumberFormat="1" applyFont="1" applyFill="1" applyBorder="1" applyAlignment="1" applyProtection="1">
      <alignment horizontal="center" vertical="center"/>
      <protection/>
    </xf>
    <xf numFmtId="217" fontId="35" fillId="0" borderId="0" xfId="72" applyNumberFormat="1" applyFont="1" applyFill="1" applyBorder="1" applyAlignment="1" applyProtection="1">
      <alignment horizontal="center" vertical="center" wrapText="1"/>
      <protection/>
    </xf>
    <xf numFmtId="217" fontId="35" fillId="0" borderId="0" xfId="0" applyNumberFormat="1" applyFont="1" applyFill="1" applyBorder="1" applyAlignment="1" applyProtection="1">
      <alignment horizontal="center" vertical="center"/>
      <protection/>
    </xf>
    <xf numFmtId="225" fontId="12" fillId="0" borderId="0" xfId="0" applyNumberFormat="1" applyFont="1" applyFill="1" applyBorder="1" applyAlignment="1" applyProtection="1">
      <alignment horizontal="right" vertical="top"/>
      <protection/>
    </xf>
    <xf numFmtId="0" fontId="15" fillId="0" borderId="0" xfId="0" applyFont="1" applyFill="1" applyBorder="1" applyAlignment="1" applyProtection="1">
      <alignment horizontal="center"/>
      <protection/>
    </xf>
    <xf numFmtId="4" fontId="15" fillId="0" borderId="0" xfId="42" applyNumberFormat="1" applyFont="1" applyFill="1" applyBorder="1" applyAlignment="1" applyProtection="1">
      <alignment horizontal="right"/>
      <protection/>
    </xf>
    <xf numFmtId="0" fontId="40" fillId="0" borderId="0" xfId="0" applyFont="1" applyFill="1" applyBorder="1" applyAlignment="1" applyProtection="1">
      <alignment horizontal="justify" vertical="top" wrapText="1"/>
      <protection/>
    </xf>
    <xf numFmtId="0" fontId="17" fillId="0" borderId="0" xfId="63" applyFont="1" applyAlignment="1" applyProtection="1">
      <alignment horizont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wrapText="1"/>
      <protection/>
    </xf>
    <xf numFmtId="0" fontId="6" fillId="0" borderId="0" xfId="63" applyNumberFormat="1" applyFont="1" applyFill="1" applyAlignment="1" applyProtection="1">
      <alignment wrapText="1"/>
      <protection/>
    </xf>
    <xf numFmtId="0" fontId="6" fillId="0" borderId="0" xfId="63" applyNumberFormat="1" applyFont="1" applyFill="1" applyAlignment="1" applyProtection="1">
      <alignment wrapText="1"/>
      <protection locked="0"/>
    </xf>
    <xf numFmtId="217" fontId="6" fillId="0" borderId="0" xfId="42" applyNumberFormat="1" applyFont="1" applyFill="1" applyBorder="1" applyAlignment="1" applyProtection="1">
      <alignment horizontal="right"/>
      <protection locked="0"/>
    </xf>
    <xf numFmtId="4" fontId="6" fillId="0" borderId="0" xfId="0" applyNumberFormat="1" applyFont="1" applyFill="1" applyBorder="1" applyAlignment="1" applyProtection="1">
      <alignment/>
      <protection locked="0"/>
    </xf>
    <xf numFmtId="0" fontId="6" fillId="0" borderId="0" xfId="0" applyFont="1" applyFill="1" applyAlignment="1" applyProtection="1">
      <alignment horizontal="justify" vertical="top" wrapText="1"/>
      <protection/>
    </xf>
    <xf numFmtId="0" fontId="87" fillId="0" borderId="0" xfId="0" applyFont="1" applyAlignment="1">
      <alignment horizontal="left" vertical="top" wrapText="1"/>
    </xf>
    <xf numFmtId="16" fontId="7" fillId="0" borderId="0" xfId="0" applyNumberFormat="1" applyFont="1" applyFill="1" applyBorder="1" applyAlignment="1" applyProtection="1">
      <alignment horizontal="left" vertical="top"/>
      <protection/>
    </xf>
    <xf numFmtId="3" fontId="6" fillId="0" borderId="0" xfId="42" applyNumberFormat="1" applyFont="1" applyFill="1" applyBorder="1" applyAlignment="1" applyProtection="1">
      <alignment horizontal="right"/>
      <protection/>
    </xf>
    <xf numFmtId="16" fontId="6" fillId="0" borderId="0" xfId="0" applyNumberFormat="1" applyFont="1" applyFill="1" applyBorder="1" applyAlignment="1" applyProtection="1">
      <alignment horizontal="left" vertical="top"/>
      <protection/>
    </xf>
    <xf numFmtId="0" fontId="7" fillId="0" borderId="0" xfId="0" applyFont="1" applyFill="1" applyBorder="1" applyAlignment="1">
      <alignment horizontal="justify" vertical="top"/>
    </xf>
    <xf numFmtId="2" fontId="6" fillId="0" borderId="0" xfId="0" applyNumberFormat="1" applyFont="1" applyFill="1" applyBorder="1" applyAlignment="1">
      <alignment horizontal="justify" vertical="top"/>
    </xf>
    <xf numFmtId="4" fontId="7" fillId="0" borderId="0" xfId="0" applyNumberFormat="1" applyFont="1" applyFill="1" applyBorder="1" applyAlignment="1" applyProtection="1">
      <alignment horizontal="right" vertical="top" wrapText="1"/>
      <protection locked="0"/>
    </xf>
    <xf numFmtId="0" fontId="17" fillId="0" borderId="0" xfId="63" applyFont="1" applyAlignment="1" applyProtection="1">
      <alignment horizontal="justify" vertical="top" wrapText="1"/>
      <protection/>
    </xf>
    <xf numFmtId="0" fontId="17" fillId="0" borderId="0" xfId="63" applyFont="1" applyAlignment="1" applyProtection="1">
      <alignment horizontal="justify" wrapText="1"/>
      <protection/>
    </xf>
    <xf numFmtId="4" fontId="6" fillId="0" borderId="0" xfId="63" applyNumberFormat="1" applyFont="1" applyFill="1" applyAlignment="1" applyProtection="1">
      <alignment wrapText="1"/>
      <protection/>
    </xf>
    <xf numFmtId="0" fontId="6" fillId="0" borderId="0" xfId="63" applyFont="1" applyFill="1" applyAlignment="1" applyProtection="1">
      <alignment horizontal="justify" vertical="top" wrapText="1"/>
      <protection/>
    </xf>
    <xf numFmtId="0" fontId="14" fillId="0" borderId="0" xfId="63" applyFont="1" applyAlignment="1" applyProtection="1">
      <alignment horizontal="left" vertical="top" wrapText="1"/>
      <protection/>
    </xf>
    <xf numFmtId="0" fontId="14" fillId="0" borderId="0" xfId="63" applyFont="1" applyAlignment="1" applyProtection="1">
      <alignment vertical="top" wrapText="1"/>
      <protection/>
    </xf>
    <xf numFmtId="4" fontId="7" fillId="0" borderId="0" xfId="63" applyNumberFormat="1" applyFont="1" applyAlignment="1" applyProtection="1">
      <alignment horizontal="center" wrapText="1"/>
      <protection/>
    </xf>
    <xf numFmtId="4" fontId="7" fillId="0" borderId="0" xfId="63" applyNumberFormat="1" applyFont="1" applyAlignment="1" applyProtection="1">
      <alignment wrapText="1"/>
      <protection/>
    </xf>
    <xf numFmtId="4" fontId="7" fillId="0" borderId="0" xfId="63" applyNumberFormat="1" applyFont="1" applyProtection="1">
      <alignment/>
      <protection locked="0"/>
    </xf>
    <xf numFmtId="4" fontId="7" fillId="0" borderId="0" xfId="63" applyNumberFormat="1" applyFont="1">
      <alignment/>
      <protection/>
    </xf>
    <xf numFmtId="49" fontId="6" fillId="0" borderId="0" xfId="0" applyNumberFormat="1" applyFont="1" applyFill="1" applyBorder="1" applyAlignment="1" applyProtection="1">
      <alignment vertical="top" wrapText="1"/>
      <protection/>
    </xf>
    <xf numFmtId="16" fontId="7" fillId="0" borderId="0" xfId="0" applyNumberFormat="1" applyFont="1" applyFill="1" applyBorder="1" applyAlignment="1" applyProtection="1">
      <alignment horizontal="left" vertical="top" wrapText="1"/>
      <protection/>
    </xf>
    <xf numFmtId="0" fontId="7" fillId="33" borderId="0" xfId="0" applyFont="1" applyFill="1" applyBorder="1" applyAlignment="1" applyProtection="1">
      <alignment horizontal="center" vertical="top"/>
      <protection/>
    </xf>
    <xf numFmtId="0" fontId="14" fillId="33" borderId="0" xfId="0" applyFont="1" applyFill="1" applyBorder="1" applyAlignment="1" applyProtection="1">
      <alignment horizontal="center" vertical="top"/>
      <protection/>
    </xf>
    <xf numFmtId="0" fontId="14" fillId="33" borderId="0" xfId="0" applyFont="1" applyFill="1" applyBorder="1" applyAlignment="1" applyProtection="1">
      <alignment horizontal="justify" vertical="top" wrapText="1"/>
      <protection/>
    </xf>
    <xf numFmtId="0" fontId="14" fillId="33" borderId="0" xfId="0" applyFont="1" applyFill="1" applyBorder="1" applyAlignment="1" applyProtection="1">
      <alignment horizontal="center"/>
      <protection/>
    </xf>
    <xf numFmtId="0" fontId="14" fillId="33" borderId="0" xfId="0" applyFont="1" applyFill="1" applyBorder="1" applyAlignment="1" applyProtection="1">
      <alignment horizontal="justify" vertical="top"/>
      <protection/>
    </xf>
    <xf numFmtId="0" fontId="88" fillId="0" borderId="0" xfId="0" applyNumberFormat="1" applyFont="1" applyFill="1" applyAlignment="1" applyProtection="1">
      <alignment horizontal="justify" vertical="top" wrapText="1"/>
      <protection/>
    </xf>
    <xf numFmtId="0" fontId="6" fillId="0" borderId="0" xfId="0" applyFont="1" applyFill="1" applyAlignment="1" applyProtection="1">
      <alignment horizontal="justify" vertical="top" wrapText="1"/>
      <protection/>
    </xf>
    <xf numFmtId="3" fontId="84" fillId="0" borderId="0" xfId="42" applyNumberFormat="1" applyFont="1" applyFill="1" applyBorder="1" applyAlignment="1" applyProtection="1">
      <alignment horizontal="right"/>
      <protection/>
    </xf>
    <xf numFmtId="3" fontId="6" fillId="0" borderId="0" xfId="42" applyNumberFormat="1" applyFont="1" applyFill="1" applyBorder="1" applyAlignment="1" applyProtection="1">
      <alignment horizontal="right"/>
      <protection/>
    </xf>
    <xf numFmtId="225" fontId="14" fillId="33" borderId="0" xfId="0" applyNumberFormat="1" applyFont="1" applyFill="1" applyBorder="1" applyAlignment="1" applyProtection="1">
      <alignment horizontal="right" vertical="top"/>
      <protection/>
    </xf>
    <xf numFmtId="0" fontId="15" fillId="0" borderId="0" xfId="63" applyFont="1" applyAlignment="1" applyProtection="1">
      <alignment horizontal="center"/>
      <protection/>
    </xf>
    <xf numFmtId="0" fontId="27" fillId="0" borderId="0" xfId="63" applyFont="1" applyAlignment="1" applyProtection="1">
      <alignment horizontal="center" wrapText="1"/>
      <protection/>
    </xf>
    <xf numFmtId="0" fontId="36" fillId="0" borderId="0" xfId="62" applyFont="1">
      <alignment horizontal="justify" vertical="top"/>
      <protection/>
    </xf>
    <xf numFmtId="0" fontId="36" fillId="0" borderId="0" xfId="62" applyFont="1" applyAlignment="1">
      <alignment horizontal="justify" vertical="top" wrapText="1"/>
      <protection/>
    </xf>
    <xf numFmtId="0" fontId="36" fillId="0" borderId="0" xfId="62" applyFont="1" applyAlignment="1">
      <alignment horizontal="justify" vertical="top"/>
      <protection/>
    </xf>
    <xf numFmtId="0" fontId="16" fillId="0" borderId="0" xfId="62" applyFont="1">
      <alignment horizontal="justify" vertical="top"/>
      <protection/>
    </xf>
    <xf numFmtId="0" fontId="36" fillId="0" borderId="0" xfId="62" applyFont="1" applyAlignment="1">
      <alignment horizontal="left"/>
      <protection/>
    </xf>
    <xf numFmtId="0" fontId="36" fillId="0" borderId="0" xfId="62" applyFont="1" applyAlignment="1">
      <alignment horizontal="left" wrapText="1"/>
      <protection/>
    </xf>
    <xf numFmtId="0" fontId="36" fillId="0" borderId="0" xfId="62" applyFont="1" applyAlignment="1">
      <alignment horizontal="left" vertical="top"/>
      <protection/>
    </xf>
    <xf numFmtId="2" fontId="16" fillId="0" borderId="0" xfId="59" applyNumberFormat="1" applyFont="1" applyFill="1" applyBorder="1" applyAlignment="1">
      <alignment horizontal="justify" vertical="top" wrapText="1"/>
      <protection/>
    </xf>
    <xf numFmtId="0" fontId="16" fillId="0" borderId="0" xfId="62" applyFont="1" applyAlignment="1">
      <alignment horizontal="justify" vertical="top" wrapText="1"/>
      <protection/>
    </xf>
    <xf numFmtId="2" fontId="16" fillId="0" borderId="0" xfId="59" applyNumberFormat="1" applyFont="1" applyFill="1" applyBorder="1" applyAlignment="1">
      <alignment horizontal="left" vertical="top"/>
      <protection/>
    </xf>
    <xf numFmtId="2" fontId="16" fillId="0" borderId="0" xfId="59" applyNumberFormat="1" applyFont="1" applyFill="1" applyBorder="1" applyAlignment="1">
      <alignment horizontal="left" vertical="top" wrapText="1"/>
      <protection/>
    </xf>
    <xf numFmtId="0" fontId="16" fillId="0" borderId="0" xfId="62" applyFont="1" applyAlignment="1">
      <alignment horizontal="left" vertical="top"/>
      <protection/>
    </xf>
    <xf numFmtId="0" fontId="32" fillId="33" borderId="0" xfId="62" applyFont="1" applyFill="1" applyAlignment="1">
      <alignment horizontal="left" vertical="top"/>
      <protection/>
    </xf>
    <xf numFmtId="0" fontId="33" fillId="0" borderId="0" xfId="62" applyFont="1">
      <alignment horizontal="justify" vertical="top"/>
      <protection/>
    </xf>
    <xf numFmtId="0" fontId="16" fillId="0" borderId="0" xfId="62" applyFont="1" applyAlignment="1">
      <alignment horizontal="justify" vertical="top"/>
      <protection/>
    </xf>
    <xf numFmtId="0" fontId="35" fillId="0" borderId="10" xfId="0" applyFont="1" applyFill="1" applyBorder="1" applyAlignment="1" applyProtection="1">
      <alignment horizontal="center"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5" xfId="59"/>
    <cellStyle name="Normal 3" xfId="60"/>
    <cellStyle name="Normal 5 10" xfId="61"/>
    <cellStyle name="Normal 56" xfId="62"/>
    <cellStyle name="Normalno 2" xfId="63"/>
    <cellStyle name="Normalno 2 2" xfId="64"/>
    <cellStyle name="Normalno 3" xfId="65"/>
    <cellStyle name="Note" xfId="66"/>
    <cellStyle name="Output" xfId="67"/>
    <cellStyle name="Percent" xfId="68"/>
    <cellStyle name="Title" xfId="69"/>
    <cellStyle name="Total" xfId="70"/>
    <cellStyle name="Warning Text" xfId="71"/>
    <cellStyle name="Zarez 2" xfId="72"/>
    <cellStyle name="Zarez 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152400</xdr:rowOff>
    </xdr:from>
    <xdr:to>
      <xdr:col>10</xdr:col>
      <xdr:colOff>428625</xdr:colOff>
      <xdr:row>5</xdr:row>
      <xdr:rowOff>76200</xdr:rowOff>
    </xdr:to>
    <xdr:pic>
      <xdr:nvPicPr>
        <xdr:cNvPr id="1" name="Picture 18" descr="SGS_ISO 9001_TCL_LR"/>
        <xdr:cNvPicPr preferRelativeResize="1">
          <a:picLocks noChangeAspect="1"/>
        </xdr:cNvPicPr>
      </xdr:nvPicPr>
      <xdr:blipFill>
        <a:blip r:embed="rId1"/>
        <a:stretch>
          <a:fillRect/>
        </a:stretch>
      </xdr:blipFill>
      <xdr:spPr>
        <a:xfrm>
          <a:off x="4429125" y="152400"/>
          <a:ext cx="8858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3"/>
  <sheetViews>
    <sheetView showGridLines="0" tabSelected="1" view="pageBreakPreview" zoomScaleSheetLayoutView="100" workbookViewId="0" topLeftCell="A1">
      <selection activeCell="J45" sqref="J45"/>
    </sheetView>
  </sheetViews>
  <sheetFormatPr defaultColWidth="9.140625" defaultRowHeight="12.75"/>
  <cols>
    <col min="1" max="2" width="3.7109375" style="72" customWidth="1"/>
    <col min="3" max="3" width="15.8515625" style="72" customWidth="1"/>
    <col min="4" max="4" width="3.421875" style="72" customWidth="1"/>
    <col min="5" max="5" width="3.7109375" style="72" customWidth="1"/>
    <col min="6" max="6" width="6.28125" style="72" customWidth="1"/>
    <col min="7" max="11" width="9.140625" style="72" customWidth="1"/>
    <col min="12" max="16384" width="9.140625" style="72" customWidth="1"/>
  </cols>
  <sheetData>
    <row r="1" spans="1:11" s="24" customFormat="1" ht="23.25">
      <c r="A1" s="18"/>
      <c r="B1" s="18"/>
      <c r="C1" s="19" t="s">
        <v>12</v>
      </c>
      <c r="D1" s="20"/>
      <c r="E1" s="21"/>
      <c r="F1" s="21"/>
      <c r="G1" s="22"/>
      <c r="H1" s="23"/>
      <c r="I1" s="23"/>
      <c r="J1" s="23"/>
      <c r="K1" s="23"/>
    </row>
    <row r="2" spans="1:11" s="30" customFormat="1" ht="12.75">
      <c r="A2" s="25"/>
      <c r="B2" s="25"/>
      <c r="C2" s="26" t="s">
        <v>13</v>
      </c>
      <c r="D2" s="20"/>
      <c r="E2" s="27"/>
      <c r="F2" s="27"/>
      <c r="G2" s="28"/>
      <c r="H2" s="29"/>
      <c r="I2" s="29"/>
      <c r="J2" s="29"/>
      <c r="K2" s="29"/>
    </row>
    <row r="3" spans="1:11" s="30" customFormat="1" ht="12.75">
      <c r="A3" s="25"/>
      <c r="B3" s="25"/>
      <c r="C3" s="26" t="s">
        <v>14</v>
      </c>
      <c r="D3" s="20"/>
      <c r="E3" s="27"/>
      <c r="F3" s="27"/>
      <c r="G3" s="28"/>
      <c r="H3" s="29"/>
      <c r="I3" s="29"/>
      <c r="J3" s="29"/>
      <c r="K3" s="29"/>
    </row>
    <row r="4" spans="1:11" s="30" customFormat="1" ht="12.75">
      <c r="A4" s="25"/>
      <c r="B4" s="25"/>
      <c r="C4" s="26" t="s">
        <v>15</v>
      </c>
      <c r="D4" s="20"/>
      <c r="E4" s="27"/>
      <c r="F4" s="27"/>
      <c r="G4" s="28"/>
      <c r="H4" s="29"/>
      <c r="I4" s="29"/>
      <c r="J4" s="29"/>
      <c r="K4" s="29"/>
    </row>
    <row r="5" spans="1:11" s="30" customFormat="1" ht="12.75">
      <c r="A5" s="25"/>
      <c r="B5" s="25"/>
      <c r="C5" s="31" t="s">
        <v>16</v>
      </c>
      <c r="D5" s="20"/>
      <c r="E5" s="27"/>
      <c r="F5" s="27"/>
      <c r="G5" s="28"/>
      <c r="H5" s="29"/>
      <c r="I5" s="29"/>
      <c r="J5" s="29"/>
      <c r="K5" s="29"/>
    </row>
    <row r="6" spans="1:11" s="30" customFormat="1" ht="12.75">
      <c r="A6" s="25"/>
      <c r="B6" s="25"/>
      <c r="C6" s="31" t="s">
        <v>17</v>
      </c>
      <c r="D6" s="20"/>
      <c r="E6" s="27"/>
      <c r="F6" s="27"/>
      <c r="G6" s="28"/>
      <c r="H6" s="29"/>
      <c r="I6" s="29"/>
      <c r="J6" s="29"/>
      <c r="K6" s="29"/>
    </row>
    <row r="7" spans="1:11" s="30" customFormat="1" ht="12.75">
      <c r="A7" s="25"/>
      <c r="B7" s="25"/>
      <c r="C7" s="31" t="s">
        <v>18</v>
      </c>
      <c r="D7" s="20"/>
      <c r="E7" s="27"/>
      <c r="F7" s="27"/>
      <c r="G7" s="28"/>
      <c r="H7" s="29"/>
      <c r="I7" s="29"/>
      <c r="J7" s="29"/>
      <c r="K7" s="29"/>
    </row>
    <row r="8" spans="1:11" s="30" customFormat="1" ht="12.75">
      <c r="A8" s="25"/>
      <c r="B8" s="25"/>
      <c r="C8" s="31" t="s">
        <v>19</v>
      </c>
      <c r="D8" s="20"/>
      <c r="E8" s="27"/>
      <c r="F8" s="27"/>
      <c r="G8" s="28"/>
      <c r="H8" s="29"/>
      <c r="I8" s="29"/>
      <c r="J8" s="29"/>
      <c r="K8" s="29"/>
    </row>
    <row r="9" spans="1:11" s="30" customFormat="1" ht="12.75">
      <c r="A9" s="25"/>
      <c r="B9" s="25"/>
      <c r="C9" s="32" t="s">
        <v>20</v>
      </c>
      <c r="D9" s="32"/>
      <c r="E9" s="27"/>
      <c r="F9" s="27"/>
      <c r="G9" s="28"/>
      <c r="H9" s="29"/>
      <c r="I9" s="29"/>
      <c r="J9" s="29"/>
      <c r="K9" s="29"/>
    </row>
    <row r="10" spans="1:11" s="39" customFormat="1" ht="15.75">
      <c r="A10" s="33"/>
      <c r="B10" s="33"/>
      <c r="C10" s="34"/>
      <c r="D10" s="35"/>
      <c r="E10" s="36"/>
      <c r="F10" s="36"/>
      <c r="G10" s="37"/>
      <c r="H10" s="38"/>
      <c r="I10" s="38"/>
      <c r="J10" s="38"/>
      <c r="K10" s="38"/>
    </row>
    <row r="11" spans="1:11" s="39" customFormat="1" ht="15.75">
      <c r="A11" s="33"/>
      <c r="B11" s="33"/>
      <c r="C11" s="34"/>
      <c r="D11" s="35"/>
      <c r="E11" s="36"/>
      <c r="F11" s="36"/>
      <c r="G11" s="37"/>
      <c r="H11" s="38"/>
      <c r="I11" s="38"/>
      <c r="J11" s="38"/>
      <c r="K11" s="38"/>
    </row>
    <row r="12" spans="1:11" s="39" customFormat="1" ht="15.75">
      <c r="A12" s="33"/>
      <c r="B12" s="33"/>
      <c r="C12" s="34"/>
      <c r="D12" s="35"/>
      <c r="E12" s="36"/>
      <c r="F12" s="36"/>
      <c r="G12" s="37"/>
      <c r="H12" s="38"/>
      <c r="I12" s="38"/>
      <c r="J12" s="38"/>
      <c r="K12" s="38"/>
    </row>
    <row r="13" spans="1:11" s="39" customFormat="1" ht="15">
      <c r="A13" s="33"/>
      <c r="B13" s="33"/>
      <c r="C13" s="38" t="s">
        <v>21</v>
      </c>
      <c r="D13" s="40"/>
      <c r="E13" s="41" t="s">
        <v>22</v>
      </c>
      <c r="F13" s="42"/>
      <c r="G13" s="38"/>
      <c r="H13" s="38"/>
      <c r="I13" s="38"/>
      <c r="J13" s="38"/>
      <c r="K13" s="38"/>
    </row>
    <row r="14" spans="1:11" s="39" customFormat="1" ht="15">
      <c r="A14" s="33"/>
      <c r="B14" s="33"/>
      <c r="C14" s="43" t="s">
        <v>23</v>
      </c>
      <c r="D14" s="40"/>
      <c r="E14" s="42" t="s">
        <v>24</v>
      </c>
      <c r="F14" s="42"/>
      <c r="G14" s="38"/>
      <c r="H14" s="38"/>
      <c r="I14" s="38"/>
      <c r="J14" s="38"/>
      <c r="K14" s="38"/>
    </row>
    <row r="15" spans="1:11" s="39" customFormat="1" ht="15">
      <c r="A15" s="33"/>
      <c r="B15" s="33"/>
      <c r="C15" s="43"/>
      <c r="D15" s="40"/>
      <c r="E15" s="42" t="s">
        <v>25</v>
      </c>
      <c r="F15" s="42"/>
      <c r="G15" s="38"/>
      <c r="H15" s="38"/>
      <c r="I15" s="38"/>
      <c r="J15" s="38"/>
      <c r="K15" s="38"/>
    </row>
    <row r="16" spans="1:11" s="39" customFormat="1" ht="15">
      <c r="A16" s="33"/>
      <c r="B16" s="33"/>
      <c r="C16" s="44"/>
      <c r="D16" s="40"/>
      <c r="E16" s="45"/>
      <c r="F16" s="42"/>
      <c r="G16" s="38"/>
      <c r="H16" s="38"/>
      <c r="I16" s="38"/>
      <c r="J16" s="38"/>
      <c r="K16" s="38"/>
    </row>
    <row r="17" spans="1:11" s="39" customFormat="1" ht="15">
      <c r="A17" s="33"/>
      <c r="B17" s="33"/>
      <c r="C17" s="38" t="s">
        <v>26</v>
      </c>
      <c r="D17" s="40"/>
      <c r="E17" s="46" t="s">
        <v>111</v>
      </c>
      <c r="F17" s="46"/>
      <c r="G17" s="38"/>
      <c r="H17" s="38"/>
      <c r="I17" s="38"/>
      <c r="J17" s="38"/>
      <c r="K17" s="38"/>
    </row>
    <row r="18" spans="1:11" s="39" customFormat="1" ht="15">
      <c r="A18" s="33"/>
      <c r="B18" s="33"/>
      <c r="C18" s="38"/>
      <c r="D18" s="40"/>
      <c r="E18" s="47" t="s">
        <v>112</v>
      </c>
      <c r="F18" s="48"/>
      <c r="G18" s="38"/>
      <c r="H18" s="38"/>
      <c r="I18" s="38"/>
      <c r="J18" s="38"/>
      <c r="K18" s="38"/>
    </row>
    <row r="19" spans="1:11" s="39" customFormat="1" ht="15">
      <c r="A19" s="33"/>
      <c r="B19" s="33"/>
      <c r="C19" s="49"/>
      <c r="D19" s="40"/>
      <c r="E19" s="45"/>
      <c r="F19" s="42"/>
      <c r="G19" s="38"/>
      <c r="H19" s="38"/>
      <c r="I19" s="38"/>
      <c r="J19" s="38"/>
      <c r="K19" s="38"/>
    </row>
    <row r="20" spans="1:11" s="39" customFormat="1" ht="15">
      <c r="A20" s="33"/>
      <c r="B20" s="33"/>
      <c r="C20" s="38" t="s">
        <v>27</v>
      </c>
      <c r="D20" s="40"/>
      <c r="E20" s="48" t="s">
        <v>29</v>
      </c>
      <c r="F20" s="38"/>
      <c r="G20" s="38"/>
      <c r="H20" s="38"/>
      <c r="I20" s="38"/>
      <c r="J20" s="38"/>
      <c r="K20" s="38"/>
    </row>
    <row r="21" spans="1:11" s="39" customFormat="1" ht="15">
      <c r="A21" s="33"/>
      <c r="B21" s="33"/>
      <c r="C21" s="49"/>
      <c r="D21" s="40"/>
      <c r="E21" s="45"/>
      <c r="F21" s="42"/>
      <c r="G21" s="38"/>
      <c r="H21" s="38"/>
      <c r="I21" s="38"/>
      <c r="J21" s="38"/>
      <c r="K21" s="38"/>
    </row>
    <row r="22" spans="1:11" s="39" customFormat="1" ht="30">
      <c r="A22" s="33"/>
      <c r="B22" s="33"/>
      <c r="C22" s="50" t="s">
        <v>28</v>
      </c>
      <c r="D22" s="38"/>
      <c r="E22" s="82" t="s">
        <v>113</v>
      </c>
      <c r="F22" s="46"/>
      <c r="G22" s="38"/>
      <c r="H22" s="38"/>
      <c r="I22" s="38"/>
      <c r="J22" s="38"/>
      <c r="K22" s="38"/>
    </row>
    <row r="23" spans="1:11" s="39" customFormat="1" ht="15">
      <c r="A23" s="33"/>
      <c r="B23" s="33"/>
      <c r="C23" s="50"/>
      <c r="D23" s="38"/>
      <c r="E23" s="51"/>
      <c r="F23" s="46"/>
      <c r="G23" s="38"/>
      <c r="H23" s="38"/>
      <c r="I23" s="38"/>
      <c r="J23" s="38"/>
      <c r="K23" s="38"/>
    </row>
    <row r="24" spans="1:11" s="39" customFormat="1" ht="15">
      <c r="A24" s="33"/>
      <c r="B24" s="33"/>
      <c r="C24" s="50"/>
      <c r="D24" s="38"/>
      <c r="E24" s="51"/>
      <c r="F24" s="46"/>
      <c r="G24" s="38"/>
      <c r="H24" s="38"/>
      <c r="I24" s="38"/>
      <c r="J24" s="38"/>
      <c r="K24" s="38"/>
    </row>
    <row r="25" spans="1:11" s="39" customFormat="1" ht="15">
      <c r="A25" s="33"/>
      <c r="B25" s="33"/>
      <c r="C25" s="50"/>
      <c r="D25" s="38"/>
      <c r="E25" s="51"/>
      <c r="F25" s="46"/>
      <c r="G25" s="38"/>
      <c r="H25" s="38"/>
      <c r="I25" s="38"/>
      <c r="J25" s="38"/>
      <c r="K25" s="38"/>
    </row>
    <row r="26" spans="1:11" s="39" customFormat="1" ht="15.75">
      <c r="A26" s="33"/>
      <c r="B26" s="33"/>
      <c r="C26" s="52"/>
      <c r="D26" s="40"/>
      <c r="E26" s="53"/>
      <c r="F26" s="53"/>
      <c r="G26" s="38"/>
      <c r="H26" s="38"/>
      <c r="I26" s="38"/>
      <c r="J26" s="38"/>
      <c r="K26" s="38"/>
    </row>
    <row r="27" spans="1:11" s="39" customFormat="1" ht="15.75">
      <c r="A27" s="33"/>
      <c r="B27" s="33"/>
      <c r="C27" s="52"/>
      <c r="D27" s="40"/>
      <c r="E27" s="53"/>
      <c r="F27" s="53"/>
      <c r="G27" s="38"/>
      <c r="H27" s="38"/>
      <c r="I27" s="38"/>
      <c r="J27" s="38"/>
      <c r="K27" s="38"/>
    </row>
    <row r="28" spans="1:11" s="54" customFormat="1" ht="18" customHeight="1">
      <c r="A28" s="210" t="s">
        <v>123</v>
      </c>
      <c r="B28" s="210"/>
      <c r="C28" s="210"/>
      <c r="D28" s="210"/>
      <c r="E28" s="210"/>
      <c r="F28" s="210"/>
      <c r="G28" s="210"/>
      <c r="H28" s="210"/>
      <c r="I28" s="210"/>
      <c r="J28" s="210"/>
      <c r="K28" s="210"/>
    </row>
    <row r="29" spans="1:11" s="39" customFormat="1" ht="15" customHeight="1">
      <c r="A29" s="210"/>
      <c r="B29" s="210"/>
      <c r="C29" s="210"/>
      <c r="D29" s="210"/>
      <c r="E29" s="210"/>
      <c r="F29" s="210"/>
      <c r="G29" s="210"/>
      <c r="H29" s="210"/>
      <c r="I29" s="210"/>
      <c r="J29" s="210"/>
      <c r="K29" s="210"/>
    </row>
    <row r="30" spans="1:11" s="59" customFormat="1" ht="14.25">
      <c r="A30" s="55"/>
      <c r="B30" s="55"/>
      <c r="C30" s="56"/>
      <c r="D30" s="57"/>
      <c r="E30" s="55"/>
      <c r="F30" s="57"/>
      <c r="G30" s="58"/>
      <c r="H30" s="57"/>
      <c r="I30" s="57"/>
      <c r="J30" s="55"/>
      <c r="K30" s="55"/>
    </row>
    <row r="31" spans="1:11" s="63" customFormat="1" ht="15">
      <c r="A31" s="60"/>
      <c r="B31" s="60"/>
      <c r="C31" s="56"/>
      <c r="D31" s="57"/>
      <c r="E31" s="60"/>
      <c r="F31" s="61"/>
      <c r="G31" s="62"/>
      <c r="H31" s="62"/>
      <c r="I31" s="62"/>
      <c r="J31" s="60"/>
      <c r="K31" s="60"/>
    </row>
    <row r="32" spans="1:11" s="68" customFormat="1" ht="15">
      <c r="A32" s="64"/>
      <c r="B32" s="64"/>
      <c r="C32" s="56"/>
      <c r="D32" s="65"/>
      <c r="E32" s="64"/>
      <c r="F32" s="66"/>
      <c r="G32" s="66"/>
      <c r="H32" s="67"/>
      <c r="I32" s="64"/>
      <c r="J32" s="64"/>
      <c r="K32" s="64"/>
    </row>
    <row r="33" spans="1:11" ht="15.75">
      <c r="A33" s="69"/>
      <c r="B33" s="69"/>
      <c r="C33" s="209" t="s">
        <v>114</v>
      </c>
      <c r="D33" s="209"/>
      <c r="E33" s="209"/>
      <c r="F33" s="209"/>
      <c r="G33" s="70" t="s">
        <v>30</v>
      </c>
      <c r="H33" s="71"/>
      <c r="I33" s="71"/>
      <c r="J33" s="71"/>
      <c r="K33" s="71"/>
    </row>
    <row r="34" spans="1:11" ht="12.75">
      <c r="A34" s="71"/>
      <c r="B34" s="71"/>
      <c r="C34" s="71"/>
      <c r="D34" s="71"/>
      <c r="E34" s="71"/>
      <c r="F34" s="71"/>
      <c r="G34" s="71"/>
      <c r="H34" s="71"/>
      <c r="I34" s="71"/>
      <c r="J34" s="71"/>
      <c r="K34" s="71"/>
    </row>
    <row r="35" spans="1:11" s="39" customFormat="1" ht="15.75">
      <c r="A35" s="33"/>
      <c r="B35" s="33"/>
      <c r="C35" s="38"/>
      <c r="D35" s="37"/>
      <c r="E35" s="36"/>
      <c r="F35" s="36"/>
      <c r="G35" s="38"/>
      <c r="H35" s="37"/>
      <c r="I35" s="37"/>
      <c r="J35" s="37"/>
      <c r="K35" s="38"/>
    </row>
    <row r="36" spans="1:11" s="39" customFormat="1" ht="15">
      <c r="A36" s="69"/>
      <c r="B36" s="69"/>
      <c r="C36" s="73"/>
      <c r="D36" s="61"/>
      <c r="E36" s="74"/>
      <c r="F36" s="74"/>
      <c r="G36" s="38"/>
      <c r="H36" s="37"/>
      <c r="I36" s="37"/>
      <c r="J36" s="37"/>
      <c r="K36" s="38"/>
    </row>
    <row r="37" spans="1:11" s="39" customFormat="1" ht="15">
      <c r="A37" s="69"/>
      <c r="B37" s="69"/>
      <c r="C37" s="73"/>
      <c r="D37" s="61"/>
      <c r="E37" s="74"/>
      <c r="F37" s="74"/>
      <c r="G37" s="38"/>
      <c r="H37" s="38"/>
      <c r="I37" s="38"/>
      <c r="J37" s="37"/>
      <c r="K37" s="38"/>
    </row>
    <row r="38" spans="1:11" ht="11.25" customHeight="1">
      <c r="A38" s="69"/>
      <c r="B38" s="69"/>
      <c r="C38" s="75"/>
      <c r="D38" s="76"/>
      <c r="E38" s="37"/>
      <c r="F38" s="71"/>
      <c r="G38" s="71"/>
      <c r="H38" s="71"/>
      <c r="I38" s="71"/>
      <c r="J38" s="75"/>
      <c r="K38" s="76"/>
    </row>
    <row r="39" spans="1:11" s="81" customFormat="1" ht="12.75">
      <c r="A39" s="77"/>
      <c r="B39" s="77"/>
      <c r="C39" s="27"/>
      <c r="D39" s="78"/>
      <c r="E39" s="79"/>
      <c r="F39" s="80"/>
      <c r="G39" s="80"/>
      <c r="H39" s="80"/>
      <c r="I39" s="80"/>
      <c r="J39" s="27"/>
      <c r="K39" s="78"/>
    </row>
    <row r="40" spans="1:11" ht="12.75">
      <c r="A40" s="71"/>
      <c r="B40" s="71"/>
      <c r="C40" s="71"/>
      <c r="D40" s="71"/>
      <c r="E40" s="71"/>
      <c r="F40" s="71"/>
      <c r="G40" s="71"/>
      <c r="H40" s="71"/>
      <c r="I40" s="71"/>
      <c r="J40" s="71"/>
      <c r="K40" s="71"/>
    </row>
    <row r="41" spans="1:11" ht="12.75">
      <c r="A41" s="71"/>
      <c r="B41" s="71"/>
      <c r="C41" s="71"/>
      <c r="D41" s="71"/>
      <c r="E41" s="71"/>
      <c r="F41" s="71"/>
      <c r="G41" s="71"/>
      <c r="H41" s="71"/>
      <c r="I41" s="71"/>
      <c r="J41" s="71"/>
      <c r="K41" s="71"/>
    </row>
    <row r="42" spans="1:11" ht="12.75">
      <c r="A42" s="71"/>
      <c r="B42" s="71"/>
      <c r="C42" s="71"/>
      <c r="D42" s="71"/>
      <c r="E42" s="71"/>
      <c r="F42" s="71"/>
      <c r="G42" s="71"/>
      <c r="H42" s="71"/>
      <c r="I42" s="71"/>
      <c r="J42" s="71"/>
      <c r="K42" s="71"/>
    </row>
    <row r="43" spans="1:11" ht="15">
      <c r="A43" s="71"/>
      <c r="B43" s="71"/>
      <c r="C43" s="71"/>
      <c r="D43" s="71"/>
      <c r="E43" s="71"/>
      <c r="F43" s="37" t="s">
        <v>115</v>
      </c>
      <c r="G43" s="71"/>
      <c r="H43" s="71"/>
      <c r="I43" s="71"/>
      <c r="J43" s="71"/>
      <c r="K43" s="71"/>
    </row>
  </sheetData>
  <sheetProtection password="CF5E" sheet="1"/>
  <mergeCells count="2">
    <mergeCell ref="C33:F33"/>
    <mergeCell ref="A28:K29"/>
  </mergeCells>
  <printOptions/>
  <pageMargins left="0.7480314960629921" right="0.7480314960629921" top="0.984251968503937" bottom="0.984251968503937" header="0.5118110236220472" footer="0.5118110236220472"/>
  <pageSetup horizontalDpi="600" verticalDpi="60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J103"/>
  <sheetViews>
    <sheetView showGridLines="0" view="pageBreakPreview" zoomScaleNormal="115" zoomScaleSheetLayoutView="100" workbookViewId="0" topLeftCell="A1">
      <selection activeCell="D3" sqref="D3"/>
    </sheetView>
  </sheetViews>
  <sheetFormatPr defaultColWidth="9.140625" defaultRowHeight="12.75"/>
  <cols>
    <col min="1" max="1" width="5.00390625" style="72" customWidth="1"/>
    <col min="2" max="2" width="3.7109375" style="72" customWidth="1"/>
    <col min="3" max="3" width="7.00390625" style="72" customWidth="1"/>
    <col min="4" max="4" width="5.7109375" style="72" customWidth="1"/>
    <col min="5" max="5" width="8.00390625" style="72" customWidth="1"/>
    <col min="6" max="6" width="10.8515625" style="72" customWidth="1"/>
    <col min="7" max="7" width="20.7109375" style="72" customWidth="1"/>
    <col min="8" max="8" width="22.7109375" style="72" customWidth="1"/>
    <col min="9" max="16384" width="9.140625" style="72" customWidth="1"/>
  </cols>
  <sheetData>
    <row r="1" spans="1:8" s="84" customFormat="1" ht="15">
      <c r="A1" s="83"/>
      <c r="B1" s="83"/>
      <c r="C1" s="83"/>
      <c r="D1" s="83"/>
      <c r="E1" s="83"/>
      <c r="F1" s="83"/>
      <c r="G1" s="83"/>
      <c r="H1" s="83"/>
    </row>
    <row r="2" spans="1:8" s="84" customFormat="1" ht="15">
      <c r="A2" s="223" t="s">
        <v>31</v>
      </c>
      <c r="B2" s="223"/>
      <c r="C2" s="223"/>
      <c r="D2" s="223"/>
      <c r="E2" s="223"/>
      <c r="F2" s="223"/>
      <c r="G2" s="223"/>
      <c r="H2" s="223"/>
    </row>
    <row r="3" spans="1:8" s="84" customFormat="1" ht="15">
      <c r="A3" s="83"/>
      <c r="B3" s="83"/>
      <c r="C3" s="83"/>
      <c r="D3" s="83"/>
      <c r="E3" s="83"/>
      <c r="F3" s="83"/>
      <c r="G3" s="83"/>
      <c r="H3" s="83"/>
    </row>
    <row r="4" spans="1:8" s="84" customFormat="1" ht="15" customHeight="1">
      <c r="A4" s="224" t="s">
        <v>59</v>
      </c>
      <c r="B4" s="224"/>
      <c r="C4" s="224"/>
      <c r="D4" s="224"/>
      <c r="E4" s="224"/>
      <c r="F4" s="224"/>
      <c r="G4" s="224"/>
      <c r="H4" s="224"/>
    </row>
    <row r="5" spans="1:8" s="84" customFormat="1" ht="6" customHeight="1">
      <c r="A5" s="87"/>
      <c r="B5" s="87"/>
      <c r="C5" s="87"/>
      <c r="D5" s="87"/>
      <c r="E5" s="87"/>
      <c r="F5" s="87"/>
      <c r="G5" s="87"/>
      <c r="H5" s="87"/>
    </row>
    <row r="6" spans="1:8" s="85" customFormat="1" ht="53.25" customHeight="1">
      <c r="A6" s="219" t="s">
        <v>32</v>
      </c>
      <c r="B6" s="225"/>
      <c r="C6" s="225"/>
      <c r="D6" s="225"/>
      <c r="E6" s="225"/>
      <c r="F6" s="225"/>
      <c r="G6" s="225"/>
      <c r="H6" s="225"/>
    </row>
    <row r="7" spans="1:8" s="84" customFormat="1" ht="6" customHeight="1">
      <c r="A7" s="87"/>
      <c r="B7" s="87"/>
      <c r="C7" s="87"/>
      <c r="D7" s="87"/>
      <c r="E7" s="87"/>
      <c r="F7" s="87"/>
      <c r="G7" s="87"/>
      <c r="H7" s="87"/>
    </row>
    <row r="8" spans="1:8" s="84" customFormat="1" ht="66.75" customHeight="1">
      <c r="A8" s="219" t="s">
        <v>33</v>
      </c>
      <c r="B8" s="219"/>
      <c r="C8" s="219"/>
      <c r="D8" s="219"/>
      <c r="E8" s="219"/>
      <c r="F8" s="219"/>
      <c r="G8" s="219"/>
      <c r="H8" s="219"/>
    </row>
    <row r="9" spans="1:8" s="84" customFormat="1" ht="6" customHeight="1">
      <c r="A9" s="87"/>
      <c r="B9" s="87"/>
      <c r="C9" s="87"/>
      <c r="D9" s="87"/>
      <c r="E9" s="87"/>
      <c r="F9" s="87"/>
      <c r="G9" s="87"/>
      <c r="H9" s="87"/>
    </row>
    <row r="10" spans="1:8" s="84" customFormat="1" ht="70.5" customHeight="1">
      <c r="A10" s="214" t="s">
        <v>34</v>
      </c>
      <c r="B10" s="214"/>
      <c r="C10" s="214"/>
      <c r="D10" s="214"/>
      <c r="E10" s="214"/>
      <c r="F10" s="214"/>
      <c r="G10" s="214"/>
      <c r="H10" s="214"/>
    </row>
    <row r="11" spans="1:8" s="84" customFormat="1" ht="26.25" customHeight="1">
      <c r="A11" s="219" t="s">
        <v>35</v>
      </c>
      <c r="B11" s="214"/>
      <c r="C11" s="214"/>
      <c r="D11" s="214"/>
      <c r="E11" s="214"/>
      <c r="F11" s="214"/>
      <c r="G11" s="214"/>
      <c r="H11" s="214"/>
    </row>
    <row r="12" spans="1:8" s="84" customFormat="1" ht="6" customHeight="1">
      <c r="A12" s="87"/>
      <c r="B12" s="87"/>
      <c r="C12" s="87"/>
      <c r="D12" s="87"/>
      <c r="E12" s="87"/>
      <c r="F12" s="87"/>
      <c r="G12" s="87"/>
      <c r="H12" s="87"/>
    </row>
    <row r="13" spans="1:8" s="84" customFormat="1" ht="54" customHeight="1">
      <c r="A13" s="214" t="s">
        <v>36</v>
      </c>
      <c r="B13" s="214"/>
      <c r="C13" s="214"/>
      <c r="D13" s="214"/>
      <c r="E13" s="214"/>
      <c r="F13" s="214"/>
      <c r="G13" s="214"/>
      <c r="H13" s="214"/>
    </row>
    <row r="14" spans="1:8" s="84" customFormat="1" ht="40.5" customHeight="1">
      <c r="A14" s="214" t="s">
        <v>37</v>
      </c>
      <c r="B14" s="214"/>
      <c r="C14" s="214"/>
      <c r="D14" s="214"/>
      <c r="E14" s="214"/>
      <c r="F14" s="214"/>
      <c r="G14" s="214"/>
      <c r="H14" s="214"/>
    </row>
    <row r="15" spans="1:8" s="84" customFormat="1" ht="5.25" customHeight="1">
      <c r="A15" s="87"/>
      <c r="B15" s="87"/>
      <c r="C15" s="87"/>
      <c r="D15" s="87"/>
      <c r="E15" s="87"/>
      <c r="F15" s="87"/>
      <c r="G15" s="87"/>
      <c r="H15" s="87"/>
    </row>
    <row r="16" spans="1:8" s="84" customFormat="1" ht="66" customHeight="1">
      <c r="A16" s="219" t="s">
        <v>38</v>
      </c>
      <c r="B16" s="214"/>
      <c r="C16" s="214"/>
      <c r="D16" s="214"/>
      <c r="E16" s="214"/>
      <c r="F16" s="214"/>
      <c r="G16" s="214"/>
      <c r="H16" s="214"/>
    </row>
    <row r="17" spans="1:8" s="84" customFormat="1" ht="5.25" customHeight="1">
      <c r="A17" s="87"/>
      <c r="B17" s="87"/>
      <c r="C17" s="87"/>
      <c r="D17" s="87"/>
      <c r="E17" s="87"/>
      <c r="F17" s="87"/>
      <c r="G17" s="87"/>
      <c r="H17" s="87"/>
    </row>
    <row r="18" spans="1:8" s="84" customFormat="1" ht="27.75" customHeight="1">
      <c r="A18" s="214" t="s">
        <v>39</v>
      </c>
      <c r="B18" s="214"/>
      <c r="C18" s="214"/>
      <c r="D18" s="214"/>
      <c r="E18" s="214"/>
      <c r="F18" s="214"/>
      <c r="G18" s="214"/>
      <c r="H18" s="214"/>
    </row>
    <row r="19" spans="1:8" s="84" customFormat="1" ht="6" customHeight="1">
      <c r="A19" s="87"/>
      <c r="B19" s="87"/>
      <c r="C19" s="87"/>
      <c r="D19" s="87"/>
      <c r="E19" s="87"/>
      <c r="F19" s="87"/>
      <c r="G19" s="87"/>
      <c r="H19" s="87"/>
    </row>
    <row r="20" spans="1:8" s="84" customFormat="1" ht="27" customHeight="1">
      <c r="A20" s="214" t="s">
        <v>40</v>
      </c>
      <c r="B20" s="214"/>
      <c r="C20" s="214"/>
      <c r="D20" s="214"/>
      <c r="E20" s="214"/>
      <c r="F20" s="214"/>
      <c r="G20" s="214"/>
      <c r="H20" s="214"/>
    </row>
    <row r="21" spans="1:8" s="84" customFormat="1" ht="6" customHeight="1">
      <c r="A21" s="87"/>
      <c r="B21" s="87"/>
      <c r="C21" s="87"/>
      <c r="D21" s="87"/>
      <c r="E21" s="87"/>
      <c r="F21" s="87"/>
      <c r="G21" s="87"/>
      <c r="H21" s="87"/>
    </row>
    <row r="22" spans="1:8" s="84" customFormat="1" ht="40.5" customHeight="1">
      <c r="A22" s="214" t="s">
        <v>41</v>
      </c>
      <c r="B22" s="214"/>
      <c r="C22" s="214"/>
      <c r="D22" s="214"/>
      <c r="E22" s="214"/>
      <c r="F22" s="214"/>
      <c r="G22" s="214"/>
      <c r="H22" s="214"/>
    </row>
    <row r="23" spans="1:8" s="84" customFormat="1" ht="6" customHeight="1">
      <c r="A23" s="87"/>
      <c r="B23" s="87"/>
      <c r="C23" s="87"/>
      <c r="D23" s="87"/>
      <c r="E23" s="87"/>
      <c r="F23" s="87"/>
      <c r="G23" s="87"/>
      <c r="H23" s="87"/>
    </row>
    <row r="24" spans="1:8" s="84" customFormat="1" ht="15">
      <c r="A24" s="214" t="s">
        <v>42</v>
      </c>
      <c r="B24" s="214"/>
      <c r="C24" s="214"/>
      <c r="D24" s="214"/>
      <c r="E24" s="214"/>
      <c r="F24" s="214"/>
      <c r="G24" s="214"/>
      <c r="H24" s="214"/>
    </row>
    <row r="25" spans="1:8" s="84" customFormat="1" ht="5.25" customHeight="1">
      <c r="A25" s="87"/>
      <c r="B25" s="87"/>
      <c r="C25" s="87"/>
      <c r="D25" s="87"/>
      <c r="E25" s="87"/>
      <c r="F25" s="87"/>
      <c r="G25" s="87"/>
      <c r="H25" s="87"/>
    </row>
    <row r="26" spans="1:8" s="84" customFormat="1" ht="42" customHeight="1">
      <c r="A26" s="219" t="s">
        <v>43</v>
      </c>
      <c r="B26" s="219"/>
      <c r="C26" s="219"/>
      <c r="D26" s="219"/>
      <c r="E26" s="219"/>
      <c r="F26" s="219"/>
      <c r="G26" s="219"/>
      <c r="H26" s="219"/>
    </row>
    <row r="27" spans="1:8" s="84" customFormat="1" ht="6.75" customHeight="1">
      <c r="A27" s="87"/>
      <c r="B27" s="87"/>
      <c r="C27" s="87"/>
      <c r="D27" s="87"/>
      <c r="E27" s="87"/>
      <c r="F27" s="87"/>
      <c r="G27" s="87"/>
      <c r="H27" s="87"/>
    </row>
    <row r="28" spans="1:8" s="84" customFormat="1" ht="15">
      <c r="A28" s="214" t="s">
        <v>44</v>
      </c>
      <c r="B28" s="214"/>
      <c r="C28" s="214"/>
      <c r="D28" s="214"/>
      <c r="E28" s="214"/>
      <c r="F28" s="214"/>
      <c r="G28" s="214"/>
      <c r="H28" s="214"/>
    </row>
    <row r="29" spans="1:8" s="84" customFormat="1" ht="15">
      <c r="A29" s="222" t="s">
        <v>45</v>
      </c>
      <c r="B29" s="222"/>
      <c r="C29" s="222"/>
      <c r="D29" s="222"/>
      <c r="E29" s="222"/>
      <c r="F29" s="222"/>
      <c r="G29" s="222"/>
      <c r="H29" s="222"/>
    </row>
    <row r="30" spans="1:8" s="84" customFormat="1" ht="6" customHeight="1">
      <c r="A30" s="87"/>
      <c r="B30" s="87"/>
      <c r="C30" s="87"/>
      <c r="D30" s="87"/>
      <c r="E30" s="87"/>
      <c r="F30" s="87"/>
      <c r="G30" s="87"/>
      <c r="H30" s="87"/>
    </row>
    <row r="31" spans="1:10" s="84" customFormat="1" ht="41.25" customHeight="1">
      <c r="A31" s="219" t="s">
        <v>46</v>
      </c>
      <c r="B31" s="214"/>
      <c r="C31" s="214"/>
      <c r="D31" s="214"/>
      <c r="E31" s="214"/>
      <c r="F31" s="214"/>
      <c r="G31" s="214"/>
      <c r="H31" s="214"/>
      <c r="J31" s="86"/>
    </row>
    <row r="32" spans="1:8" s="84" customFormat="1" ht="6.75" customHeight="1">
      <c r="A32" s="87"/>
      <c r="B32" s="87"/>
      <c r="C32" s="87"/>
      <c r="D32" s="87"/>
      <c r="E32" s="87"/>
      <c r="F32" s="87"/>
      <c r="G32" s="87"/>
      <c r="H32" s="87"/>
    </row>
    <row r="33" spans="1:8" s="84" customFormat="1" ht="41.25" customHeight="1">
      <c r="A33" s="214" t="s">
        <v>47</v>
      </c>
      <c r="B33" s="214"/>
      <c r="C33" s="214"/>
      <c r="D33" s="214"/>
      <c r="E33" s="214"/>
      <c r="F33" s="214"/>
      <c r="G33" s="214"/>
      <c r="H33" s="214"/>
    </row>
    <row r="34" spans="1:8" ht="5.25" customHeight="1">
      <c r="A34" s="87"/>
      <c r="B34" s="87"/>
      <c r="C34" s="87"/>
      <c r="D34" s="87"/>
      <c r="E34" s="87"/>
      <c r="F34" s="87"/>
      <c r="G34" s="87"/>
      <c r="H34" s="87"/>
    </row>
    <row r="35" spans="1:8" ht="55.5" customHeight="1">
      <c r="A35" s="214" t="s">
        <v>48</v>
      </c>
      <c r="B35" s="214"/>
      <c r="C35" s="214"/>
      <c r="D35" s="214"/>
      <c r="E35" s="214"/>
      <c r="F35" s="214"/>
      <c r="G35" s="214"/>
      <c r="H35" s="214"/>
    </row>
    <row r="36" spans="1:8" ht="5.25" customHeight="1">
      <c r="A36" s="87"/>
      <c r="B36" s="87"/>
      <c r="C36" s="87"/>
      <c r="D36" s="87"/>
      <c r="E36" s="87"/>
      <c r="F36" s="87"/>
      <c r="G36" s="87"/>
      <c r="H36" s="87"/>
    </row>
    <row r="37" spans="1:8" ht="66.75" customHeight="1">
      <c r="A37" s="219" t="s">
        <v>49</v>
      </c>
      <c r="B37" s="214"/>
      <c r="C37" s="214"/>
      <c r="D37" s="214"/>
      <c r="E37" s="214"/>
      <c r="F37" s="214"/>
      <c r="G37" s="214"/>
      <c r="H37" s="214"/>
    </row>
    <row r="38" spans="1:8" ht="6" customHeight="1">
      <c r="A38" s="87"/>
      <c r="B38" s="87"/>
      <c r="C38" s="87"/>
      <c r="D38" s="87"/>
      <c r="E38" s="87"/>
      <c r="F38" s="87"/>
      <c r="G38" s="87"/>
      <c r="H38" s="87"/>
    </row>
    <row r="39" spans="1:8" ht="52.5" customHeight="1">
      <c r="A39" s="214" t="s">
        <v>50</v>
      </c>
      <c r="B39" s="214"/>
      <c r="C39" s="214"/>
      <c r="D39" s="214"/>
      <c r="E39" s="214"/>
      <c r="F39" s="214"/>
      <c r="G39" s="214"/>
      <c r="H39" s="214"/>
    </row>
    <row r="40" spans="1:8" ht="6" customHeight="1">
      <c r="A40" s="87"/>
      <c r="B40" s="87"/>
      <c r="C40" s="87"/>
      <c r="D40" s="87"/>
      <c r="E40" s="87"/>
      <c r="F40" s="87"/>
      <c r="G40" s="87"/>
      <c r="H40" s="87"/>
    </row>
    <row r="41" spans="1:8" ht="12.75">
      <c r="A41" s="220" t="s">
        <v>51</v>
      </c>
      <c r="B41" s="220"/>
      <c r="C41" s="220"/>
      <c r="D41" s="220"/>
      <c r="E41" s="220"/>
      <c r="F41" s="220"/>
      <c r="G41" s="220"/>
      <c r="H41" s="220"/>
    </row>
    <row r="42" spans="1:8" ht="26.25" customHeight="1">
      <c r="A42" s="221" t="s">
        <v>60</v>
      </c>
      <c r="B42" s="221"/>
      <c r="C42" s="221"/>
      <c r="D42" s="221"/>
      <c r="E42" s="221"/>
      <c r="F42" s="221"/>
      <c r="G42" s="221"/>
      <c r="H42" s="221"/>
    </row>
    <row r="43" spans="1:8" ht="26.25" customHeight="1">
      <c r="A43" s="221" t="s">
        <v>61</v>
      </c>
      <c r="B43" s="221"/>
      <c r="C43" s="221"/>
      <c r="D43" s="221"/>
      <c r="E43" s="221"/>
      <c r="F43" s="221"/>
      <c r="G43" s="221"/>
      <c r="H43" s="221"/>
    </row>
    <row r="44" spans="1:8" ht="52.5" customHeight="1">
      <c r="A44" s="218" t="s">
        <v>62</v>
      </c>
      <c r="B44" s="218"/>
      <c r="C44" s="218"/>
      <c r="D44" s="218"/>
      <c r="E44" s="218"/>
      <c r="F44" s="218"/>
      <c r="G44" s="218"/>
      <c r="H44" s="218"/>
    </row>
    <row r="45" spans="1:8" ht="65.25" customHeight="1">
      <c r="A45" s="214" t="s">
        <v>52</v>
      </c>
      <c r="B45" s="214"/>
      <c r="C45" s="214"/>
      <c r="D45" s="214"/>
      <c r="E45" s="214"/>
      <c r="F45" s="214"/>
      <c r="G45" s="214"/>
      <c r="H45" s="214"/>
    </row>
    <row r="46" spans="1:8" ht="5.25" customHeight="1">
      <c r="A46" s="87"/>
      <c r="B46" s="87"/>
      <c r="C46" s="87"/>
      <c r="D46" s="87"/>
      <c r="E46" s="87"/>
      <c r="F46" s="87"/>
      <c r="G46" s="87"/>
      <c r="H46" s="87"/>
    </row>
    <row r="47" spans="1:8" ht="39.75" customHeight="1">
      <c r="A47" s="214" t="s">
        <v>53</v>
      </c>
      <c r="B47" s="214"/>
      <c r="C47" s="214"/>
      <c r="D47" s="214"/>
      <c r="E47" s="214"/>
      <c r="F47" s="214"/>
      <c r="G47" s="214"/>
      <c r="H47" s="214"/>
    </row>
    <row r="48" spans="1:8" ht="6" customHeight="1">
      <c r="A48" s="87"/>
      <c r="B48" s="87"/>
      <c r="C48" s="87"/>
      <c r="D48" s="87"/>
      <c r="E48" s="87"/>
      <c r="F48" s="87"/>
      <c r="G48" s="87"/>
      <c r="H48" s="87"/>
    </row>
    <row r="49" spans="1:8" ht="42.75" customHeight="1">
      <c r="A49" s="219" t="s">
        <v>54</v>
      </c>
      <c r="B49" s="214"/>
      <c r="C49" s="214"/>
      <c r="D49" s="214"/>
      <c r="E49" s="214"/>
      <c r="F49" s="214"/>
      <c r="G49" s="214"/>
      <c r="H49" s="214"/>
    </row>
    <row r="50" spans="1:8" ht="5.25" customHeight="1">
      <c r="A50" s="87"/>
      <c r="B50" s="87"/>
      <c r="C50" s="87"/>
      <c r="D50" s="87"/>
      <c r="E50" s="87"/>
      <c r="F50" s="87"/>
      <c r="G50" s="87"/>
      <c r="H50" s="87"/>
    </row>
    <row r="51" spans="1:8" ht="41.25" customHeight="1">
      <c r="A51" s="214" t="s">
        <v>55</v>
      </c>
      <c r="B51" s="214"/>
      <c r="C51" s="214"/>
      <c r="D51" s="214"/>
      <c r="E51" s="214"/>
      <c r="F51" s="214"/>
      <c r="G51" s="214"/>
      <c r="H51" s="214"/>
    </row>
    <row r="52" spans="1:8" ht="5.25" customHeight="1">
      <c r="A52" s="87"/>
      <c r="B52" s="87"/>
      <c r="C52" s="87"/>
      <c r="D52" s="87"/>
      <c r="E52" s="87"/>
      <c r="F52" s="87"/>
      <c r="G52" s="87"/>
      <c r="H52" s="87"/>
    </row>
    <row r="53" spans="1:8" ht="41.25" customHeight="1">
      <c r="A53" s="219" t="s">
        <v>56</v>
      </c>
      <c r="B53" s="214"/>
      <c r="C53" s="214"/>
      <c r="D53" s="214"/>
      <c r="E53" s="214"/>
      <c r="F53" s="214"/>
      <c r="G53" s="214"/>
      <c r="H53" s="214"/>
    </row>
    <row r="54" spans="1:8" ht="12" customHeight="1">
      <c r="A54" s="87"/>
      <c r="B54" s="87"/>
      <c r="C54" s="87"/>
      <c r="D54" s="87"/>
      <c r="E54" s="87"/>
      <c r="F54" s="87"/>
      <c r="G54" s="87"/>
      <c r="H54" s="87"/>
    </row>
    <row r="55" spans="1:8" ht="12.75">
      <c r="A55" s="88" t="s">
        <v>57</v>
      </c>
      <c r="B55" s="87"/>
      <c r="C55" s="87"/>
      <c r="D55" s="87"/>
      <c r="E55" s="87"/>
      <c r="F55" s="87"/>
      <c r="G55" s="87"/>
      <c r="H55" s="87"/>
    </row>
    <row r="56" spans="1:8" ht="3.75" customHeight="1">
      <c r="A56" s="87"/>
      <c r="B56" s="87"/>
      <c r="C56" s="87"/>
      <c r="D56" s="87"/>
      <c r="E56" s="87"/>
      <c r="F56" s="87"/>
      <c r="G56" s="87"/>
      <c r="H56" s="87"/>
    </row>
    <row r="57" spans="1:8" ht="12.75">
      <c r="A57" s="211" t="s">
        <v>63</v>
      </c>
      <c r="B57" s="211"/>
      <c r="C57" s="211"/>
      <c r="D57" s="211"/>
      <c r="E57" s="211"/>
      <c r="F57" s="211"/>
      <c r="G57" s="211"/>
      <c r="H57" s="211"/>
    </row>
    <row r="58" spans="1:8" ht="12.75">
      <c r="A58" s="211" t="s">
        <v>64</v>
      </c>
      <c r="B58" s="211"/>
      <c r="C58" s="211"/>
      <c r="D58" s="211"/>
      <c r="E58" s="211"/>
      <c r="F58" s="211"/>
      <c r="G58" s="211"/>
      <c r="H58" s="211"/>
    </row>
    <row r="59" spans="1:8" ht="12.75">
      <c r="A59" s="211" t="s">
        <v>65</v>
      </c>
      <c r="B59" s="211"/>
      <c r="C59" s="211"/>
      <c r="D59" s="211"/>
      <c r="E59" s="211"/>
      <c r="F59" s="211"/>
      <c r="G59" s="211"/>
      <c r="H59" s="211"/>
    </row>
    <row r="60" spans="1:8" ht="12.75">
      <c r="A60" s="211" t="s">
        <v>66</v>
      </c>
      <c r="B60" s="211"/>
      <c r="C60" s="211"/>
      <c r="D60" s="211"/>
      <c r="E60" s="211"/>
      <c r="F60" s="211"/>
      <c r="G60" s="211"/>
      <c r="H60" s="211"/>
    </row>
    <row r="61" spans="1:8" ht="12.75">
      <c r="A61" s="211" t="s">
        <v>67</v>
      </c>
      <c r="B61" s="211"/>
      <c r="C61" s="211"/>
      <c r="D61" s="211"/>
      <c r="E61" s="211"/>
      <c r="F61" s="211"/>
      <c r="G61" s="211"/>
      <c r="H61" s="211"/>
    </row>
    <row r="62" spans="1:8" ht="12.75">
      <c r="A62" s="211" t="s">
        <v>90</v>
      </c>
      <c r="B62" s="211"/>
      <c r="C62" s="211"/>
      <c r="D62" s="211"/>
      <c r="E62" s="211"/>
      <c r="F62" s="211"/>
      <c r="G62" s="211"/>
      <c r="H62" s="211"/>
    </row>
    <row r="63" spans="1:8" ht="12.75">
      <c r="A63" s="211" t="s">
        <v>91</v>
      </c>
      <c r="B63" s="211"/>
      <c r="C63" s="211"/>
      <c r="D63" s="211"/>
      <c r="E63" s="211"/>
      <c r="F63" s="211"/>
      <c r="G63" s="211"/>
      <c r="H63" s="211"/>
    </row>
    <row r="64" spans="1:8" ht="12.75">
      <c r="A64" s="211" t="s">
        <v>92</v>
      </c>
      <c r="B64" s="211"/>
      <c r="C64" s="211"/>
      <c r="D64" s="211"/>
      <c r="E64" s="211"/>
      <c r="F64" s="211"/>
      <c r="G64" s="211"/>
      <c r="H64" s="211"/>
    </row>
    <row r="65" spans="1:8" ht="12.75">
      <c r="A65" s="211" t="s">
        <v>68</v>
      </c>
      <c r="B65" s="211"/>
      <c r="C65" s="211"/>
      <c r="D65" s="211"/>
      <c r="E65" s="211"/>
      <c r="F65" s="211"/>
      <c r="G65" s="211"/>
      <c r="H65" s="211"/>
    </row>
    <row r="66" spans="1:8" ht="12.75">
      <c r="A66" s="212" t="s">
        <v>93</v>
      </c>
      <c r="B66" s="211"/>
      <c r="C66" s="211"/>
      <c r="D66" s="211"/>
      <c r="E66" s="211"/>
      <c r="F66" s="211"/>
      <c r="G66" s="211"/>
      <c r="H66" s="211"/>
    </row>
    <row r="67" spans="1:8" ht="12.75">
      <c r="A67" s="211" t="s">
        <v>94</v>
      </c>
      <c r="B67" s="211"/>
      <c r="C67" s="211"/>
      <c r="D67" s="211"/>
      <c r="E67" s="211"/>
      <c r="F67" s="211"/>
      <c r="G67" s="211"/>
      <c r="H67" s="211"/>
    </row>
    <row r="68" spans="1:8" ht="12.75">
      <c r="A68" s="211" t="s">
        <v>95</v>
      </c>
      <c r="B68" s="211"/>
      <c r="C68" s="211"/>
      <c r="D68" s="211"/>
      <c r="E68" s="211"/>
      <c r="F68" s="211"/>
      <c r="G68" s="211"/>
      <c r="H68" s="211"/>
    </row>
    <row r="69" spans="1:8" ht="12.75">
      <c r="A69" s="215" t="s">
        <v>96</v>
      </c>
      <c r="B69" s="215"/>
      <c r="C69" s="215"/>
      <c r="D69" s="215"/>
      <c r="E69" s="215"/>
      <c r="F69" s="215"/>
      <c r="G69" s="215"/>
      <c r="H69" s="215"/>
    </row>
    <row r="70" spans="1:8" ht="12.75">
      <c r="A70" s="215" t="s">
        <v>69</v>
      </c>
      <c r="B70" s="215"/>
      <c r="C70" s="215"/>
      <c r="D70" s="215"/>
      <c r="E70" s="215"/>
      <c r="F70" s="215"/>
      <c r="G70" s="215"/>
      <c r="H70" s="215"/>
    </row>
    <row r="71" spans="1:8" ht="25.5" customHeight="1">
      <c r="A71" s="211" t="s">
        <v>70</v>
      </c>
      <c r="B71" s="211"/>
      <c r="C71" s="211"/>
      <c r="D71" s="211"/>
      <c r="E71" s="211"/>
      <c r="F71" s="211"/>
      <c r="G71" s="211"/>
      <c r="H71" s="211"/>
    </row>
    <row r="72" spans="1:8" ht="12.75">
      <c r="A72" s="211" t="s">
        <v>71</v>
      </c>
      <c r="B72" s="211"/>
      <c r="C72" s="211"/>
      <c r="D72" s="211"/>
      <c r="E72" s="211"/>
      <c r="F72" s="211"/>
      <c r="G72" s="211"/>
      <c r="H72" s="211"/>
    </row>
    <row r="73" spans="1:8" ht="39" customHeight="1">
      <c r="A73" s="211" t="s">
        <v>97</v>
      </c>
      <c r="B73" s="211"/>
      <c r="C73" s="211"/>
      <c r="D73" s="211"/>
      <c r="E73" s="211"/>
      <c r="F73" s="211"/>
      <c r="G73" s="211"/>
      <c r="H73" s="211"/>
    </row>
    <row r="74" spans="1:8" ht="12.75">
      <c r="A74" s="211" t="s">
        <v>72</v>
      </c>
      <c r="B74" s="211"/>
      <c r="C74" s="211"/>
      <c r="D74" s="211"/>
      <c r="E74" s="211"/>
      <c r="F74" s="211"/>
      <c r="G74" s="211"/>
      <c r="H74" s="211"/>
    </row>
    <row r="75" spans="1:8" ht="26.25" customHeight="1">
      <c r="A75" s="211" t="s">
        <v>73</v>
      </c>
      <c r="B75" s="211"/>
      <c r="C75" s="211"/>
      <c r="D75" s="211"/>
      <c r="E75" s="211"/>
      <c r="F75" s="211"/>
      <c r="G75" s="211"/>
      <c r="H75" s="211"/>
    </row>
    <row r="76" spans="1:8" ht="12.75">
      <c r="A76" s="211" t="s">
        <v>74</v>
      </c>
      <c r="B76" s="211"/>
      <c r="C76" s="211"/>
      <c r="D76" s="211"/>
      <c r="E76" s="211"/>
      <c r="F76" s="211"/>
      <c r="G76" s="211"/>
      <c r="H76" s="211"/>
    </row>
    <row r="77" spans="1:8" ht="12.75">
      <c r="A77" s="211" t="s">
        <v>98</v>
      </c>
      <c r="B77" s="211"/>
      <c r="C77" s="211"/>
      <c r="D77" s="211"/>
      <c r="E77" s="211"/>
      <c r="F77" s="211"/>
      <c r="G77" s="211"/>
      <c r="H77" s="211"/>
    </row>
    <row r="78" spans="1:8" ht="12.75">
      <c r="A78" s="211" t="s">
        <v>75</v>
      </c>
      <c r="B78" s="211"/>
      <c r="C78" s="211"/>
      <c r="D78" s="211"/>
      <c r="E78" s="211"/>
      <c r="F78" s="211"/>
      <c r="G78" s="211"/>
      <c r="H78" s="211"/>
    </row>
    <row r="79" spans="1:8" ht="12.75">
      <c r="A79" s="211" t="s">
        <v>76</v>
      </c>
      <c r="B79" s="211"/>
      <c r="C79" s="211"/>
      <c r="D79" s="211"/>
      <c r="E79" s="211"/>
      <c r="F79" s="211"/>
      <c r="G79" s="211"/>
      <c r="H79" s="211"/>
    </row>
    <row r="80" spans="1:8" ht="12.75">
      <c r="A80" s="211" t="s">
        <v>77</v>
      </c>
      <c r="B80" s="211"/>
      <c r="C80" s="211"/>
      <c r="D80" s="211"/>
      <c r="E80" s="211"/>
      <c r="F80" s="211"/>
      <c r="G80" s="211"/>
      <c r="H80" s="211"/>
    </row>
    <row r="81" spans="1:8" ht="12.75">
      <c r="A81" s="211" t="s">
        <v>78</v>
      </c>
      <c r="B81" s="211"/>
      <c r="C81" s="211"/>
      <c r="D81" s="211"/>
      <c r="E81" s="211"/>
      <c r="F81" s="211"/>
      <c r="G81" s="211"/>
      <c r="H81" s="211"/>
    </row>
    <row r="82" spans="1:8" ht="24.75" customHeight="1">
      <c r="A82" s="211" t="s">
        <v>79</v>
      </c>
      <c r="B82" s="211"/>
      <c r="C82" s="211"/>
      <c r="D82" s="211"/>
      <c r="E82" s="211"/>
      <c r="F82" s="211"/>
      <c r="G82" s="211"/>
      <c r="H82" s="211"/>
    </row>
    <row r="83" spans="1:8" ht="12.75">
      <c r="A83" s="217" t="s">
        <v>80</v>
      </c>
      <c r="B83" s="217"/>
      <c r="C83" s="217"/>
      <c r="D83" s="217"/>
      <c r="E83" s="217"/>
      <c r="F83" s="217"/>
      <c r="G83" s="217"/>
      <c r="H83" s="217"/>
    </row>
    <row r="84" spans="1:8" ht="12.75">
      <c r="A84" s="217" t="s">
        <v>81</v>
      </c>
      <c r="B84" s="217"/>
      <c r="C84" s="217"/>
      <c r="D84" s="217"/>
      <c r="E84" s="217"/>
      <c r="F84" s="217"/>
      <c r="G84" s="217"/>
      <c r="H84" s="217"/>
    </row>
    <row r="85" spans="1:8" ht="12.75">
      <c r="A85" s="211" t="s">
        <v>82</v>
      </c>
      <c r="B85" s="211"/>
      <c r="C85" s="211"/>
      <c r="D85" s="211"/>
      <c r="E85" s="211"/>
      <c r="F85" s="211"/>
      <c r="G85" s="211"/>
      <c r="H85" s="211"/>
    </row>
    <row r="86" spans="1:8" ht="12.75">
      <c r="A86" s="217" t="s">
        <v>83</v>
      </c>
      <c r="B86" s="217"/>
      <c r="C86" s="217"/>
      <c r="D86" s="217"/>
      <c r="E86" s="217"/>
      <c r="F86" s="217"/>
      <c r="G86" s="217"/>
      <c r="H86" s="217"/>
    </row>
    <row r="87" spans="1:8" ht="12.75">
      <c r="A87" s="211" t="s">
        <v>82</v>
      </c>
      <c r="B87" s="211"/>
      <c r="C87" s="211"/>
      <c r="D87" s="211"/>
      <c r="E87" s="211"/>
      <c r="F87" s="211"/>
      <c r="G87" s="211"/>
      <c r="H87" s="211"/>
    </row>
    <row r="88" spans="1:8" ht="12.75">
      <c r="A88" s="211" t="s">
        <v>84</v>
      </c>
      <c r="B88" s="211"/>
      <c r="C88" s="211"/>
      <c r="D88" s="211"/>
      <c r="E88" s="211"/>
      <c r="F88" s="211"/>
      <c r="G88" s="211"/>
      <c r="H88" s="211"/>
    </row>
    <row r="89" spans="1:8" ht="12.75">
      <c r="A89" s="211" t="s">
        <v>85</v>
      </c>
      <c r="B89" s="211"/>
      <c r="C89" s="211"/>
      <c r="D89" s="211"/>
      <c r="E89" s="211"/>
      <c r="F89" s="211"/>
      <c r="G89" s="211"/>
      <c r="H89" s="211"/>
    </row>
    <row r="90" spans="1:8" ht="25.5" customHeight="1">
      <c r="A90" s="211" t="s">
        <v>99</v>
      </c>
      <c r="B90" s="211"/>
      <c r="C90" s="211"/>
      <c r="D90" s="211"/>
      <c r="E90" s="211"/>
      <c r="F90" s="211"/>
      <c r="G90" s="211"/>
      <c r="H90" s="211"/>
    </row>
    <row r="91" spans="1:8" ht="12.75">
      <c r="A91" s="211" t="s">
        <v>100</v>
      </c>
      <c r="B91" s="211"/>
      <c r="C91" s="211"/>
      <c r="D91" s="211"/>
      <c r="E91" s="211"/>
      <c r="F91" s="211"/>
      <c r="G91" s="211"/>
      <c r="H91" s="211"/>
    </row>
    <row r="92" spans="1:8" ht="12.75">
      <c r="A92" s="211" t="s">
        <v>101</v>
      </c>
      <c r="B92" s="211"/>
      <c r="C92" s="211"/>
      <c r="D92" s="211"/>
      <c r="E92" s="211"/>
      <c r="F92" s="211"/>
      <c r="G92" s="211"/>
      <c r="H92" s="211"/>
    </row>
    <row r="93" spans="1:8" ht="12.75">
      <c r="A93" s="215" t="s">
        <v>102</v>
      </c>
      <c r="B93" s="215"/>
      <c r="C93" s="215"/>
      <c r="D93" s="215"/>
      <c r="E93" s="215"/>
      <c r="F93" s="215"/>
      <c r="G93" s="215"/>
      <c r="H93" s="215"/>
    </row>
    <row r="94" spans="1:8" ht="12.75">
      <c r="A94" s="215" t="s">
        <v>103</v>
      </c>
      <c r="B94" s="215"/>
      <c r="C94" s="215"/>
      <c r="D94" s="215"/>
      <c r="E94" s="215"/>
      <c r="F94" s="215"/>
      <c r="G94" s="215"/>
      <c r="H94" s="215"/>
    </row>
    <row r="95" spans="1:8" ht="12.75">
      <c r="A95" s="215" t="s">
        <v>104</v>
      </c>
      <c r="B95" s="215"/>
      <c r="C95" s="215"/>
      <c r="D95" s="215"/>
      <c r="E95" s="215"/>
      <c r="F95" s="215"/>
      <c r="G95" s="215"/>
      <c r="H95" s="215"/>
    </row>
    <row r="96" spans="1:8" ht="26.25" customHeight="1">
      <c r="A96" s="216" t="s">
        <v>86</v>
      </c>
      <c r="B96" s="216"/>
      <c r="C96" s="216"/>
      <c r="D96" s="216"/>
      <c r="E96" s="216"/>
      <c r="F96" s="216"/>
      <c r="G96" s="216"/>
      <c r="H96" s="216"/>
    </row>
    <row r="97" spans="1:8" ht="26.25" customHeight="1">
      <c r="A97" s="216" t="s">
        <v>87</v>
      </c>
      <c r="B97" s="216"/>
      <c r="C97" s="216"/>
      <c r="D97" s="216"/>
      <c r="E97" s="216"/>
      <c r="F97" s="216"/>
      <c r="G97" s="216"/>
      <c r="H97" s="216"/>
    </row>
    <row r="98" spans="1:8" ht="12.75">
      <c r="A98" s="211" t="s">
        <v>88</v>
      </c>
      <c r="B98" s="211"/>
      <c r="C98" s="211"/>
      <c r="D98" s="211"/>
      <c r="E98" s="211"/>
      <c r="F98" s="211"/>
      <c r="G98" s="211"/>
      <c r="H98" s="211"/>
    </row>
    <row r="99" spans="1:8" ht="25.5" customHeight="1">
      <c r="A99" s="211" t="s">
        <v>105</v>
      </c>
      <c r="B99" s="211"/>
      <c r="C99" s="211"/>
      <c r="D99" s="211"/>
      <c r="E99" s="211"/>
      <c r="F99" s="211"/>
      <c r="G99" s="211"/>
      <c r="H99" s="211"/>
    </row>
    <row r="100" spans="1:8" ht="14.25" customHeight="1">
      <c r="A100" s="212" t="s">
        <v>89</v>
      </c>
      <c r="B100" s="213"/>
      <c r="C100" s="213"/>
      <c r="D100" s="213"/>
      <c r="E100" s="213"/>
      <c r="F100" s="213"/>
      <c r="G100" s="213"/>
      <c r="H100" s="213"/>
    </row>
    <row r="101" spans="1:8" ht="12.75">
      <c r="A101" s="211" t="s">
        <v>106</v>
      </c>
      <c r="B101" s="211"/>
      <c r="C101" s="211"/>
      <c r="D101" s="211"/>
      <c r="E101" s="211"/>
      <c r="F101" s="211"/>
      <c r="G101" s="211"/>
      <c r="H101" s="211"/>
    </row>
    <row r="102" spans="1:8" ht="5.25" customHeight="1">
      <c r="A102" s="87"/>
      <c r="B102" s="87"/>
      <c r="C102" s="87"/>
      <c r="D102" s="87"/>
      <c r="E102" s="87"/>
      <c r="F102" s="87"/>
      <c r="G102" s="87"/>
      <c r="H102" s="87"/>
    </row>
    <row r="103" spans="1:8" ht="40.5" customHeight="1">
      <c r="A103" s="214" t="s">
        <v>58</v>
      </c>
      <c r="B103" s="214"/>
      <c r="C103" s="214"/>
      <c r="D103" s="214"/>
      <c r="E103" s="214"/>
      <c r="F103" s="214"/>
      <c r="G103" s="214"/>
      <c r="H103" s="214"/>
    </row>
  </sheetData>
  <sheetProtection password="CF5E" sheet="1"/>
  <mergeCells count="76">
    <mergeCell ref="A2:H2"/>
    <mergeCell ref="A4:H4"/>
    <mergeCell ref="A6:H6"/>
    <mergeCell ref="A8:H8"/>
    <mergeCell ref="A10:H10"/>
    <mergeCell ref="A11:H11"/>
    <mergeCell ref="A13:H13"/>
    <mergeCell ref="A14:H14"/>
    <mergeCell ref="A16:H16"/>
    <mergeCell ref="A18:H18"/>
    <mergeCell ref="A20:H20"/>
    <mergeCell ref="A22:H22"/>
    <mergeCell ref="A24:H24"/>
    <mergeCell ref="A26:H26"/>
    <mergeCell ref="A28:H28"/>
    <mergeCell ref="A29:H29"/>
    <mergeCell ref="A31:H31"/>
    <mergeCell ref="A33:H33"/>
    <mergeCell ref="A35:H35"/>
    <mergeCell ref="A37:H37"/>
    <mergeCell ref="A39:H39"/>
    <mergeCell ref="A41:H41"/>
    <mergeCell ref="A42:H42"/>
    <mergeCell ref="A43:H43"/>
    <mergeCell ref="A44:H44"/>
    <mergeCell ref="A45:H45"/>
    <mergeCell ref="A47:H47"/>
    <mergeCell ref="A49:H49"/>
    <mergeCell ref="A51:H51"/>
    <mergeCell ref="A53:H53"/>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9:H99"/>
    <mergeCell ref="A100:H100"/>
    <mergeCell ref="A101:H101"/>
    <mergeCell ref="A103:H103"/>
    <mergeCell ref="A93:H93"/>
    <mergeCell ref="A94:H94"/>
    <mergeCell ref="A95:H95"/>
    <mergeCell ref="A96:H96"/>
    <mergeCell ref="A97:H97"/>
    <mergeCell ref="A98:H98"/>
  </mergeCells>
  <printOptions/>
  <pageMargins left="0.7480314960629921" right="0.7480314960629921" top="0.984251968503937" bottom="0.984251968503937" header="0.5118110236220472" footer="0.5118110236220472"/>
  <pageSetup firstPageNumber="2" useFirstPageNumber="1" horizontalDpi="600" verticalDpi="600" orientation="portrait" paperSize="9" scale="92" r:id="rId1"/>
  <headerFooter alignWithMargins="0">
    <oddHeader>&amp;L&amp;"Times New Roman,Regular"&amp;7
D &amp;&amp; Z doo&amp;R&amp;"Times New Roman,Regular"&amp;7
ZOP: NGGGZ-E1</oddHeader>
    <oddFooter>&amp;L&amp;"Times New Roman,Regular"&amp;7investitor:  GRAD ZADAR, Narodni trg 1, 23000 Zadar
građevina:  NOVO GRADSKO GROBLJE GRADA ZADRA, etapa E1 - složena građevina e1
mjesto i datum: Zadar, veljača 2023.&amp;R&amp;"Times New Roman,Regular"&amp;7
str. &amp;P</oddFooter>
  </headerFooter>
  <rowBreaks count="2" manualBreakCount="2">
    <brk id="33" max="7" man="1"/>
    <brk id="67" max="7" man="1"/>
  </rowBreaks>
</worksheet>
</file>

<file path=xl/worksheets/sheet3.xml><?xml version="1.0" encoding="utf-8"?>
<worksheet xmlns="http://schemas.openxmlformats.org/spreadsheetml/2006/main" xmlns:r="http://schemas.openxmlformats.org/officeDocument/2006/relationships">
  <dimension ref="A1:M32"/>
  <sheetViews>
    <sheetView showZeros="0" view="pageBreakPreview" zoomScale="85" zoomScaleSheetLayoutView="85" zoomScalePageLayoutView="85" workbookViewId="0" topLeftCell="A1">
      <selection activeCell="J10" sqref="J10"/>
    </sheetView>
  </sheetViews>
  <sheetFormatPr defaultColWidth="9.140625" defaultRowHeight="12.75"/>
  <cols>
    <col min="1" max="1" width="4.140625" style="7" customWidth="1"/>
    <col min="2" max="2" width="4.28125" style="1" customWidth="1"/>
    <col min="3" max="3" width="45.00390625" style="2" customWidth="1"/>
    <col min="4" max="4" width="9.140625" style="3" customWidth="1"/>
    <col min="5" max="5" width="9.28125" style="4" customWidth="1"/>
    <col min="6" max="6" width="11.7109375" style="5" customWidth="1"/>
    <col min="7" max="7" width="18.8515625" style="6" customWidth="1"/>
    <col min="8" max="8" width="9.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25.5">
      <c r="A1" s="226" t="s">
        <v>107</v>
      </c>
      <c r="B1" s="226"/>
      <c r="C1" s="155" t="s">
        <v>108</v>
      </c>
      <c r="D1" s="155" t="s">
        <v>109</v>
      </c>
      <c r="E1" s="156" t="s">
        <v>110</v>
      </c>
      <c r="F1" s="157" t="s">
        <v>116</v>
      </c>
      <c r="G1" s="158" t="s">
        <v>120</v>
      </c>
    </row>
    <row r="2" spans="1:7" ht="15">
      <c r="A2" s="159"/>
      <c r="B2" s="159"/>
      <c r="C2" s="160"/>
      <c r="D2" s="160"/>
      <c r="E2" s="161"/>
      <c r="F2" s="162"/>
      <c r="G2" s="163"/>
    </row>
    <row r="3" spans="1:7" ht="28.5">
      <c r="A3" s="172" t="s">
        <v>121</v>
      </c>
      <c r="B3" s="173"/>
      <c r="C3" s="174" t="s">
        <v>122</v>
      </c>
      <c r="D3" s="160"/>
      <c r="E3" s="161"/>
      <c r="F3" s="162"/>
      <c r="G3" s="163"/>
    </row>
    <row r="4" spans="1:7" ht="15">
      <c r="A4" s="159"/>
      <c r="B4" s="159"/>
      <c r="C4" s="160"/>
      <c r="D4" s="160"/>
      <c r="E4" s="161"/>
      <c r="F4" s="162"/>
      <c r="G4" s="163"/>
    </row>
    <row r="5" spans="1:7" s="8" customFormat="1" ht="15">
      <c r="A5" s="95">
        <v>1</v>
      </c>
      <c r="B5" s="95"/>
      <c r="C5" s="97" t="s">
        <v>1</v>
      </c>
      <c r="D5" s="98"/>
      <c r="E5" s="99"/>
      <c r="F5" s="100"/>
      <c r="G5" s="101"/>
    </row>
    <row r="6" spans="1:13" s="9" customFormat="1" ht="15">
      <c r="A6" s="95"/>
      <c r="B6" s="95"/>
      <c r="C6" s="97"/>
      <c r="D6" s="98"/>
      <c r="E6" s="102"/>
      <c r="F6" s="103"/>
      <c r="G6" s="104"/>
      <c r="M6" s="11"/>
    </row>
    <row r="7" spans="1:13" s="9" customFormat="1" ht="188.25" customHeight="1">
      <c r="A7" s="105">
        <v>1</v>
      </c>
      <c r="B7" s="105">
        <v>1</v>
      </c>
      <c r="C7" s="13" t="s">
        <v>117</v>
      </c>
      <c r="D7" s="90" t="s">
        <v>5</v>
      </c>
      <c r="E7" s="91">
        <v>14420</v>
      </c>
      <c r="F7" s="137"/>
      <c r="G7" s="119">
        <f>E7*F7</f>
        <v>0</v>
      </c>
      <c r="M7" s="11"/>
    </row>
    <row r="8" spans="1:9" ht="9" customHeight="1">
      <c r="A8" s="106"/>
      <c r="B8" s="106"/>
      <c r="C8" s="109"/>
      <c r="D8" s="90"/>
      <c r="E8" s="107"/>
      <c r="F8" s="137"/>
      <c r="G8" s="119"/>
      <c r="I8" s="15"/>
    </row>
    <row r="9" spans="1:8" ht="15">
      <c r="A9" s="112"/>
      <c r="B9" s="112"/>
      <c r="C9" s="113" t="s">
        <v>3</v>
      </c>
      <c r="D9" s="114"/>
      <c r="E9" s="115"/>
      <c r="F9" s="137"/>
      <c r="G9" s="138">
        <f>SUM(G7:G8)</f>
        <v>0</v>
      </c>
      <c r="H9" s="10"/>
    </row>
    <row r="10" spans="1:7" ht="15">
      <c r="A10" s="116"/>
      <c r="B10" s="116"/>
      <c r="C10" s="106"/>
      <c r="D10" s="114"/>
      <c r="E10" s="115"/>
      <c r="F10" s="137"/>
      <c r="G10" s="119"/>
    </row>
    <row r="11" spans="1:7" ht="15">
      <c r="A11" s="95">
        <v>2</v>
      </c>
      <c r="B11" s="95"/>
      <c r="C11" s="95" t="s">
        <v>2</v>
      </c>
      <c r="D11" s="98"/>
      <c r="E11" s="117"/>
      <c r="F11" s="139"/>
      <c r="G11" s="140"/>
    </row>
    <row r="12" spans="1:7" ht="15">
      <c r="A12" s="95"/>
      <c r="B12" s="95"/>
      <c r="C12" s="105"/>
      <c r="D12" s="98"/>
      <c r="E12" s="117"/>
      <c r="F12" s="139"/>
      <c r="G12" s="140"/>
    </row>
    <row r="13" spans="1:13" ht="198" customHeight="1">
      <c r="A13" s="105">
        <v>2</v>
      </c>
      <c r="B13" s="105">
        <v>1</v>
      </c>
      <c r="C13" s="94" t="s">
        <v>118</v>
      </c>
      <c r="D13" s="90" t="s">
        <v>4</v>
      </c>
      <c r="E13" s="91">
        <v>1988</v>
      </c>
      <c r="F13" s="137"/>
      <c r="G13" s="119">
        <f>E13*F13</f>
        <v>0</v>
      </c>
      <c r="M13" s="12"/>
    </row>
    <row r="14" spans="1:7" ht="15">
      <c r="A14" s="105"/>
      <c r="B14" s="105"/>
      <c r="C14" s="13"/>
      <c r="D14" s="90"/>
      <c r="E14" s="91"/>
      <c r="F14" s="137"/>
      <c r="G14" s="119"/>
    </row>
    <row r="15" spans="1:7" ht="201.75" customHeight="1">
      <c r="A15" s="105">
        <v>2</v>
      </c>
      <c r="B15" s="105">
        <v>2</v>
      </c>
      <c r="C15" s="94" t="s">
        <v>119</v>
      </c>
      <c r="D15" s="90" t="s">
        <v>4</v>
      </c>
      <c r="E15" s="91">
        <v>1362</v>
      </c>
      <c r="F15" s="137"/>
      <c r="G15" s="119">
        <f>E15*F15</f>
        <v>0</v>
      </c>
    </row>
    <row r="16" spans="1:7" ht="15">
      <c r="A16" s="105"/>
      <c r="B16" s="105"/>
      <c r="C16" s="13"/>
      <c r="D16" s="90"/>
      <c r="E16" s="91"/>
      <c r="F16" s="137"/>
      <c r="G16" s="119"/>
    </row>
    <row r="17" spans="1:7" ht="78">
      <c r="A17" s="120">
        <v>2</v>
      </c>
      <c r="B17" s="120">
        <v>3</v>
      </c>
      <c r="C17" s="121" t="s">
        <v>8</v>
      </c>
      <c r="D17" s="108" t="s">
        <v>9</v>
      </c>
      <c r="E17" s="91">
        <v>14420</v>
      </c>
      <c r="F17" s="141"/>
      <c r="G17" s="119">
        <f>E17*F17</f>
        <v>0</v>
      </c>
    </row>
    <row r="18" spans="1:7" ht="15">
      <c r="A18" s="105"/>
      <c r="B18" s="105"/>
      <c r="C18" s="13"/>
      <c r="D18" s="90"/>
      <c r="E18" s="91"/>
      <c r="F18" s="137"/>
      <c r="G18" s="119"/>
    </row>
    <row r="19" spans="1:7" ht="180" customHeight="1">
      <c r="A19" s="111">
        <v>2</v>
      </c>
      <c r="B19" s="111">
        <v>4</v>
      </c>
      <c r="C19" s="94" t="s">
        <v>10</v>
      </c>
      <c r="D19" s="90" t="s">
        <v>4</v>
      </c>
      <c r="E19" s="91">
        <v>2790</v>
      </c>
      <c r="F19" s="137"/>
      <c r="G19" s="119">
        <f>E19*F19</f>
        <v>0</v>
      </c>
    </row>
    <row r="20" spans="1:13" ht="15">
      <c r="A20" s="122"/>
      <c r="B20" s="122"/>
      <c r="C20" s="17"/>
      <c r="D20" s="108"/>
      <c r="E20" s="110"/>
      <c r="F20" s="142"/>
      <c r="G20" s="143"/>
      <c r="M20" s="14"/>
    </row>
    <row r="21" spans="1:13" ht="61.5" customHeight="1">
      <c r="A21" s="120">
        <v>2</v>
      </c>
      <c r="B21" s="120">
        <v>5</v>
      </c>
      <c r="C21" s="89" t="s">
        <v>280</v>
      </c>
      <c r="D21" s="108" t="s">
        <v>11</v>
      </c>
      <c r="E21" s="110">
        <f>E13+E15-E19</f>
        <v>560</v>
      </c>
      <c r="F21" s="142"/>
      <c r="G21" s="119">
        <f>E21*F21</f>
        <v>0</v>
      </c>
      <c r="M21" s="14"/>
    </row>
    <row r="22" spans="1:10" ht="15">
      <c r="A22" s="105"/>
      <c r="B22" s="105"/>
      <c r="C22" s="94"/>
      <c r="D22" s="90"/>
      <c r="E22" s="107"/>
      <c r="F22" s="144"/>
      <c r="G22" s="144"/>
      <c r="I22" s="15"/>
      <c r="J22" s="15"/>
    </row>
    <row r="23" spans="1:7" s="8" customFormat="1" ht="15">
      <c r="A23" s="123"/>
      <c r="B23" s="123"/>
      <c r="C23" s="113" t="s">
        <v>3</v>
      </c>
      <c r="D23" s="114"/>
      <c r="E23" s="115"/>
      <c r="F23" s="91"/>
      <c r="G23" s="138">
        <f>SUM(G13:G22)</f>
        <v>0</v>
      </c>
    </row>
    <row r="24" spans="1:7" ht="15">
      <c r="A24" s="95"/>
      <c r="B24" s="95"/>
      <c r="C24" s="95"/>
      <c r="D24" s="98"/>
      <c r="E24" s="124"/>
      <c r="F24" s="145"/>
      <c r="G24" s="138"/>
    </row>
    <row r="25" spans="1:7" ht="15">
      <c r="A25" s="95"/>
      <c r="B25" s="95"/>
      <c r="C25" s="113"/>
      <c r="D25" s="105"/>
      <c r="E25" s="124"/>
      <c r="F25" s="145"/>
      <c r="G25" s="138"/>
    </row>
    <row r="26" spans="1:7" ht="15.75">
      <c r="A26" s="202" t="s">
        <v>121</v>
      </c>
      <c r="B26" s="199"/>
      <c r="C26" s="203" t="s">
        <v>213</v>
      </c>
      <c r="D26" s="98"/>
      <c r="E26" s="128"/>
      <c r="F26" s="146"/>
      <c r="G26" s="140"/>
    </row>
    <row r="27" spans="1:7" ht="15">
      <c r="A27" s="126"/>
      <c r="B27" s="126"/>
      <c r="C27" s="127"/>
      <c r="D27" s="98"/>
      <c r="E27" s="129"/>
      <c r="F27" s="147"/>
      <c r="G27" s="148"/>
    </row>
    <row r="28" spans="1:7" ht="15">
      <c r="A28" s="126">
        <v>1</v>
      </c>
      <c r="B28" s="126"/>
      <c r="C28" s="97" t="s">
        <v>1</v>
      </c>
      <c r="D28" s="118"/>
      <c r="E28" s="130"/>
      <c r="F28" s="149"/>
      <c r="G28" s="152">
        <f>G9</f>
        <v>0</v>
      </c>
    </row>
    <row r="29" spans="1:7" ht="15">
      <c r="A29" s="126"/>
      <c r="B29" s="126"/>
      <c r="C29" s="97"/>
      <c r="D29" s="118"/>
      <c r="E29" s="130"/>
      <c r="F29" s="149"/>
      <c r="G29" s="152"/>
    </row>
    <row r="30" spans="1:7" ht="15">
      <c r="A30" s="126">
        <v>2</v>
      </c>
      <c r="B30" s="126"/>
      <c r="C30" s="95" t="s">
        <v>2</v>
      </c>
      <c r="D30" s="118"/>
      <c r="E30" s="130"/>
      <c r="F30" s="149"/>
      <c r="G30" s="152">
        <f>G23</f>
        <v>0</v>
      </c>
    </row>
    <row r="31" spans="1:7" ht="15">
      <c r="A31" s="126"/>
      <c r="B31" s="126"/>
      <c r="C31" s="95"/>
      <c r="D31" s="118"/>
      <c r="E31" s="130"/>
      <c r="F31" s="149"/>
      <c r="G31" s="152"/>
    </row>
    <row r="32" spans="1:7" ht="15.75">
      <c r="A32" s="126"/>
      <c r="B32" s="126"/>
      <c r="C32" s="134" t="s">
        <v>3</v>
      </c>
      <c r="D32" s="135"/>
      <c r="E32" s="136"/>
      <c r="F32" s="150"/>
      <c r="G32" s="153">
        <f>SUM(G28:G31)</f>
        <v>0</v>
      </c>
    </row>
  </sheetData>
  <sheetProtection password="CF5E" sheet="1"/>
  <mergeCells count="1">
    <mergeCell ref="A1:B1"/>
  </mergeCells>
  <printOptions/>
  <pageMargins left="0.9055118110236221" right="0.5118110236220472" top="0.6692913385826772" bottom="0.7874015748031497" header="0.31496062992125984" footer="0.31496062992125984"/>
  <pageSetup firstPageNumber="5" useFirstPageNumber="1" horizontalDpi="600" verticalDpi="600" orientation="portrait" paperSize="9" scale="85" r:id="rId1"/>
  <headerFooter>
    <oddHeader>&amp;L&amp;"Times New Roman,Regular"&amp;8
D &amp;&amp; Z doo&amp;R&amp;"Times New Roman,Regular"&amp;8
ZOP: NGGGZ-E1</oddHeader>
    <oddFooter>&amp;L&amp;"Times New Roman,Regular"&amp;8investitor:  GRAD ZADAR, Narodni trg 1, 23000 Zadar
građevina:   NOVO GRADSKO GROBLJE GRADA ZADRA, etapa E1 - složena građevina e1
mjesto i datum: Zadar, veljača 2023.&amp;R&amp;"Times New Roman,Regular"&amp;8str. &amp;P</oddFooter>
  </headerFooter>
  <rowBreaks count="2" manualBreakCount="2">
    <brk id="9" max="6" man="1"/>
    <brk id="23" max="6" man="1"/>
  </rowBreaks>
</worksheet>
</file>

<file path=xl/worksheets/sheet4.xml><?xml version="1.0" encoding="utf-8"?>
<worksheet xmlns="http://schemas.openxmlformats.org/spreadsheetml/2006/main" xmlns:r="http://schemas.openxmlformats.org/officeDocument/2006/relationships">
  <dimension ref="A1:L164"/>
  <sheetViews>
    <sheetView showZeros="0" view="pageBreakPreview" zoomScaleSheetLayoutView="100" zoomScalePageLayoutView="85" workbookViewId="0" topLeftCell="A1">
      <selection activeCell="F142" sqref="F142:F145"/>
    </sheetView>
  </sheetViews>
  <sheetFormatPr defaultColWidth="9.140625" defaultRowHeight="12.75"/>
  <cols>
    <col min="1" max="1" width="4.140625" style="7" customWidth="1"/>
    <col min="2" max="2" width="4.28125" style="1" customWidth="1"/>
    <col min="3" max="3" width="45.00390625" style="2" customWidth="1"/>
    <col min="4" max="4" width="9.140625" style="3" customWidth="1"/>
    <col min="5" max="5" width="9.28125" style="4" customWidth="1"/>
    <col min="6" max="6" width="11.7109375" style="5" customWidth="1"/>
    <col min="7" max="7" width="18.8515625" style="6" customWidth="1"/>
    <col min="8" max="8" width="9.140625" style="7" customWidth="1"/>
    <col min="9" max="9" width="14.140625" style="7" bestFit="1" customWidth="1"/>
    <col min="10" max="10" width="20.28125" style="7" customWidth="1"/>
    <col min="11" max="11" width="9.140625" style="7" customWidth="1"/>
    <col min="12" max="12" width="18.57421875" style="7" customWidth="1"/>
    <col min="13" max="16384" width="9.140625" style="7" customWidth="1"/>
  </cols>
  <sheetData>
    <row r="1" spans="1:7" ht="25.5">
      <c r="A1" s="226" t="s">
        <v>107</v>
      </c>
      <c r="B1" s="226"/>
      <c r="C1" s="155" t="s">
        <v>108</v>
      </c>
      <c r="D1" s="155" t="s">
        <v>109</v>
      </c>
      <c r="E1" s="156" t="s">
        <v>110</v>
      </c>
      <c r="F1" s="157" t="s">
        <v>116</v>
      </c>
      <c r="G1" s="158" t="s">
        <v>120</v>
      </c>
    </row>
    <row r="2" spans="1:7" ht="15">
      <c r="A2" s="159"/>
      <c r="B2" s="159"/>
      <c r="C2" s="160"/>
      <c r="D2" s="160"/>
      <c r="E2" s="161"/>
      <c r="F2" s="162"/>
      <c r="G2" s="163"/>
    </row>
    <row r="3" spans="1:7" ht="15">
      <c r="A3" s="172" t="s">
        <v>211</v>
      </c>
      <c r="B3" s="173"/>
      <c r="C3" s="174" t="s">
        <v>212</v>
      </c>
      <c r="D3" s="160"/>
      <c r="E3" s="161"/>
      <c r="F3" s="162"/>
      <c r="G3" s="163"/>
    </row>
    <row r="4" spans="1:7" ht="15">
      <c r="A4" s="159"/>
      <c r="B4" s="159"/>
      <c r="C4" s="160"/>
      <c r="D4" s="160"/>
      <c r="E4" s="161"/>
      <c r="F4" s="162"/>
      <c r="G4" s="163"/>
    </row>
    <row r="5" spans="1:7" s="8" customFormat="1" ht="15">
      <c r="A5" s="95">
        <v>1</v>
      </c>
      <c r="B5" s="95"/>
      <c r="C5" s="97" t="s">
        <v>1</v>
      </c>
      <c r="D5" s="98"/>
      <c r="E5" s="99"/>
      <c r="F5" s="100"/>
      <c r="G5" s="101"/>
    </row>
    <row r="6" spans="1:12" s="9" customFormat="1" ht="15">
      <c r="A6" s="95"/>
      <c r="B6" s="95"/>
      <c r="C6" s="97"/>
      <c r="D6" s="98"/>
      <c r="E6" s="102"/>
      <c r="F6" s="103"/>
      <c r="G6" s="104"/>
      <c r="L6" s="11"/>
    </row>
    <row r="7" spans="1:12" s="9" customFormat="1" ht="240">
      <c r="A7" s="105">
        <v>1</v>
      </c>
      <c r="B7" s="105">
        <v>1</v>
      </c>
      <c r="C7" s="13" t="s">
        <v>124</v>
      </c>
      <c r="D7" s="90" t="s">
        <v>5</v>
      </c>
      <c r="E7" s="91">
        <v>2150</v>
      </c>
      <c r="F7" s="137"/>
      <c r="G7" s="119">
        <f>E7*F7</f>
        <v>0</v>
      </c>
      <c r="L7" s="11"/>
    </row>
    <row r="8" spans="1:9" ht="9" customHeight="1">
      <c r="A8" s="106"/>
      <c r="B8" s="106"/>
      <c r="C8" s="109"/>
      <c r="D8" s="90"/>
      <c r="E8" s="107"/>
      <c r="F8" s="137"/>
      <c r="G8" s="119"/>
      <c r="I8" s="15"/>
    </row>
    <row r="9" spans="1:8" ht="15">
      <c r="A9" s="112"/>
      <c r="B9" s="112"/>
      <c r="C9" s="113" t="s">
        <v>3</v>
      </c>
      <c r="D9" s="114"/>
      <c r="E9" s="115"/>
      <c r="F9" s="137"/>
      <c r="G9" s="138">
        <f>SUM(G7:G8)</f>
        <v>0</v>
      </c>
      <c r="H9" s="10"/>
    </row>
    <row r="10" spans="1:7" ht="15">
      <c r="A10" s="116"/>
      <c r="B10" s="116"/>
      <c r="C10" s="106"/>
      <c r="D10" s="114"/>
      <c r="E10" s="115"/>
      <c r="F10" s="137"/>
      <c r="G10" s="119"/>
    </row>
    <row r="11" spans="1:7" ht="15">
      <c r="A11" s="95">
        <v>2</v>
      </c>
      <c r="B11" s="95"/>
      <c r="C11" s="95" t="s">
        <v>2</v>
      </c>
      <c r="D11" s="98"/>
      <c r="E11" s="117"/>
      <c r="F11" s="139"/>
      <c r="G11" s="140"/>
    </row>
    <row r="12" spans="1:7" ht="15">
      <c r="A12" s="95"/>
      <c r="B12" s="95"/>
      <c r="C12" s="105"/>
      <c r="D12" s="98"/>
      <c r="E12" s="117"/>
      <c r="F12" s="139"/>
      <c r="G12" s="140"/>
    </row>
    <row r="13" spans="1:12" ht="225">
      <c r="A13" s="105">
        <v>2</v>
      </c>
      <c r="B13" s="105">
        <v>1</v>
      </c>
      <c r="C13" s="94" t="s">
        <v>125</v>
      </c>
      <c r="D13" s="90" t="s">
        <v>4</v>
      </c>
      <c r="E13" s="91">
        <v>965</v>
      </c>
      <c r="F13" s="137"/>
      <c r="G13" s="119">
        <f>E13*F13</f>
        <v>0</v>
      </c>
      <c r="I13" s="9"/>
      <c r="L13" s="12"/>
    </row>
    <row r="14" spans="1:7" ht="15">
      <c r="A14" s="105"/>
      <c r="B14" s="105"/>
      <c r="C14" s="13"/>
      <c r="D14" s="90"/>
      <c r="E14" s="91"/>
      <c r="F14" s="137"/>
      <c r="G14" s="119"/>
    </row>
    <row r="15" spans="1:9" ht="225">
      <c r="A15" s="105">
        <v>2</v>
      </c>
      <c r="B15" s="105">
        <v>2</v>
      </c>
      <c r="C15" s="94" t="s">
        <v>126</v>
      </c>
      <c r="D15" s="90" t="s">
        <v>4</v>
      </c>
      <c r="E15" s="91">
        <v>3853</v>
      </c>
      <c r="F15" s="137"/>
      <c r="G15" s="119">
        <f>E15*F15</f>
        <v>0</v>
      </c>
      <c r="I15" s="9"/>
    </row>
    <row r="16" spans="1:7" ht="15">
      <c r="A16" s="105"/>
      <c r="B16" s="105"/>
      <c r="C16" s="94"/>
      <c r="D16" s="90"/>
      <c r="E16" s="91"/>
      <c r="F16" s="137"/>
      <c r="G16" s="119"/>
    </row>
    <row r="17" spans="1:9" ht="240">
      <c r="A17" s="105">
        <v>2</v>
      </c>
      <c r="B17" s="105">
        <v>3</v>
      </c>
      <c r="C17" s="94" t="s">
        <v>127</v>
      </c>
      <c r="D17" s="90" t="s">
        <v>4</v>
      </c>
      <c r="E17" s="91">
        <v>128</v>
      </c>
      <c r="F17" s="137"/>
      <c r="G17" s="119">
        <f>E17*F17</f>
        <v>0</v>
      </c>
      <c r="I17" s="9"/>
    </row>
    <row r="18" spans="1:7" ht="15">
      <c r="A18" s="105"/>
      <c r="B18" s="105"/>
      <c r="C18" s="94"/>
      <c r="D18" s="90"/>
      <c r="E18" s="91"/>
      <c r="F18" s="137"/>
      <c r="G18" s="119"/>
    </row>
    <row r="19" spans="1:9" ht="240">
      <c r="A19" s="105">
        <v>2</v>
      </c>
      <c r="B19" s="105">
        <v>4</v>
      </c>
      <c r="C19" s="94" t="s">
        <v>128</v>
      </c>
      <c r="D19" s="90" t="s">
        <v>4</v>
      </c>
      <c r="E19" s="91">
        <v>110</v>
      </c>
      <c r="F19" s="137"/>
      <c r="G19" s="119">
        <f>E19*F19</f>
        <v>0</v>
      </c>
      <c r="I19" s="9"/>
    </row>
    <row r="20" spans="1:7" ht="15">
      <c r="A20" s="105"/>
      <c r="B20" s="105"/>
      <c r="C20" s="94"/>
      <c r="D20" s="90"/>
      <c r="E20" s="91"/>
      <c r="F20" s="137"/>
      <c r="G20" s="119"/>
    </row>
    <row r="21" spans="1:9" ht="120">
      <c r="A21" s="105">
        <v>2</v>
      </c>
      <c r="B21" s="105">
        <v>5</v>
      </c>
      <c r="C21" s="94" t="s">
        <v>129</v>
      </c>
      <c r="D21" s="90" t="s">
        <v>4</v>
      </c>
      <c r="E21" s="91">
        <v>440</v>
      </c>
      <c r="F21" s="137"/>
      <c r="G21" s="119">
        <f>E21*F21</f>
        <v>0</v>
      </c>
      <c r="I21" s="9"/>
    </row>
    <row r="22" spans="1:7" ht="15">
      <c r="A22" s="105"/>
      <c r="B22" s="105"/>
      <c r="C22" s="94"/>
      <c r="D22" s="90"/>
      <c r="E22" s="91"/>
      <c r="F22" s="137"/>
      <c r="G22" s="119"/>
    </row>
    <row r="23" spans="1:9" ht="75">
      <c r="A23" s="105">
        <v>2</v>
      </c>
      <c r="B23" s="105">
        <v>6</v>
      </c>
      <c r="C23" s="121" t="s">
        <v>130</v>
      </c>
      <c r="D23" s="168" t="s">
        <v>131</v>
      </c>
      <c r="E23" s="175">
        <v>30</v>
      </c>
      <c r="F23" s="176"/>
      <c r="G23" s="119">
        <f>E23*F23</f>
        <v>0</v>
      </c>
      <c r="I23" s="9"/>
    </row>
    <row r="24" spans="1:7" ht="15">
      <c r="A24" s="105"/>
      <c r="B24" s="105"/>
      <c r="C24" s="121"/>
      <c r="D24" s="168"/>
      <c r="E24" s="175"/>
      <c r="F24" s="176"/>
      <c r="G24" s="119"/>
    </row>
    <row r="25" spans="1:9" ht="243.75" customHeight="1">
      <c r="A25" s="105">
        <v>2</v>
      </c>
      <c r="B25" s="105">
        <v>7</v>
      </c>
      <c r="C25" s="121" t="s">
        <v>132</v>
      </c>
      <c r="D25" s="90" t="s">
        <v>4</v>
      </c>
      <c r="E25" s="91">
        <v>26.5</v>
      </c>
      <c r="F25" s="137"/>
      <c r="G25" s="119">
        <f>E25*F25</f>
        <v>0</v>
      </c>
      <c r="I25" s="9"/>
    </row>
    <row r="26" spans="1:7" ht="15">
      <c r="A26" s="105"/>
      <c r="B26" s="105"/>
      <c r="C26" s="121"/>
      <c r="D26" s="90"/>
      <c r="E26" s="91"/>
      <c r="F26" s="137"/>
      <c r="G26" s="119"/>
    </row>
    <row r="27" spans="1:9" ht="152.25" customHeight="1">
      <c r="A27" s="105">
        <v>2</v>
      </c>
      <c r="B27" s="105">
        <v>8</v>
      </c>
      <c r="C27" s="121" t="s">
        <v>133</v>
      </c>
      <c r="D27" s="90" t="s">
        <v>4</v>
      </c>
      <c r="E27" s="91">
        <v>10</v>
      </c>
      <c r="F27" s="137"/>
      <c r="G27" s="119">
        <f>E27*F27</f>
        <v>0</v>
      </c>
      <c r="I27" s="9"/>
    </row>
    <row r="28" spans="1:7" ht="15">
      <c r="A28" s="105"/>
      <c r="B28" s="105"/>
      <c r="C28" s="121"/>
      <c r="D28" s="90"/>
      <c r="E28" s="91"/>
      <c r="F28" s="137"/>
      <c r="G28" s="119"/>
    </row>
    <row r="29" spans="1:9" ht="90">
      <c r="A29" s="105">
        <v>2</v>
      </c>
      <c r="B29" s="105">
        <v>9</v>
      </c>
      <c r="C29" s="121" t="s">
        <v>134</v>
      </c>
      <c r="D29" s="90" t="s">
        <v>4</v>
      </c>
      <c r="E29" s="91">
        <v>31.5</v>
      </c>
      <c r="F29" s="137"/>
      <c r="G29" s="119">
        <f>E29*F29</f>
        <v>0</v>
      </c>
      <c r="I29" s="9"/>
    </row>
    <row r="30" spans="1:7" ht="15">
      <c r="A30" s="105"/>
      <c r="B30" s="105"/>
      <c r="C30" s="94"/>
      <c r="D30" s="90"/>
      <c r="E30" s="91"/>
      <c r="F30" s="137"/>
      <c r="G30" s="119"/>
    </row>
    <row r="31" spans="1:9" ht="75">
      <c r="A31" s="105">
        <v>2</v>
      </c>
      <c r="B31" s="105">
        <v>10</v>
      </c>
      <c r="C31" s="94" t="s">
        <v>135</v>
      </c>
      <c r="D31" s="90" t="s">
        <v>4</v>
      </c>
      <c r="E31" s="91">
        <v>92</v>
      </c>
      <c r="F31" s="137"/>
      <c r="G31" s="119">
        <f>E31*F31</f>
        <v>0</v>
      </c>
      <c r="I31" s="9"/>
    </row>
    <row r="32" spans="1:7" ht="15">
      <c r="A32" s="105"/>
      <c r="B32" s="105"/>
      <c r="C32" s="13"/>
      <c r="D32" s="90"/>
      <c r="E32" s="91"/>
      <c r="F32" s="137"/>
      <c r="G32" s="119"/>
    </row>
    <row r="33" spans="1:9" ht="174.75" customHeight="1">
      <c r="A33" s="111">
        <v>2</v>
      </c>
      <c r="B33" s="111">
        <v>11</v>
      </c>
      <c r="C33" s="94" t="s">
        <v>136</v>
      </c>
      <c r="D33" s="90" t="s">
        <v>4</v>
      </c>
      <c r="E33" s="91">
        <v>1855</v>
      </c>
      <c r="F33" s="137"/>
      <c r="G33" s="119">
        <f>E33*F33</f>
        <v>0</v>
      </c>
      <c r="I33" s="9"/>
    </row>
    <row r="34" spans="1:7" ht="15">
      <c r="A34" s="111"/>
      <c r="B34" s="111"/>
      <c r="C34" s="94"/>
      <c r="D34" s="90"/>
      <c r="E34" s="91"/>
      <c r="F34" s="137"/>
      <c r="G34" s="119"/>
    </row>
    <row r="35" spans="1:9" ht="120">
      <c r="A35" s="111">
        <v>2</v>
      </c>
      <c r="B35" s="111">
        <v>12</v>
      </c>
      <c r="C35" s="94" t="s">
        <v>137</v>
      </c>
      <c r="D35" s="90" t="s">
        <v>4</v>
      </c>
      <c r="E35" s="91">
        <v>80</v>
      </c>
      <c r="F35" s="137"/>
      <c r="G35" s="119">
        <f>E35*F35</f>
        <v>0</v>
      </c>
      <c r="I35" s="9"/>
    </row>
    <row r="36" spans="1:7" ht="15">
      <c r="A36" s="111"/>
      <c r="B36" s="111"/>
      <c r="C36" s="94"/>
      <c r="D36" s="90"/>
      <c r="E36" s="91"/>
      <c r="F36" s="137"/>
      <c r="G36" s="119"/>
    </row>
    <row r="37" spans="1:9" ht="90">
      <c r="A37" s="111">
        <v>2</v>
      </c>
      <c r="B37" s="111">
        <v>13</v>
      </c>
      <c r="C37" s="94" t="s">
        <v>138</v>
      </c>
      <c r="D37" s="90" t="s">
        <v>4</v>
      </c>
      <c r="E37" s="91">
        <v>12</v>
      </c>
      <c r="F37" s="137"/>
      <c r="G37" s="119">
        <f>E37*F37</f>
        <v>0</v>
      </c>
      <c r="I37" s="9"/>
    </row>
    <row r="38" spans="1:7" ht="15">
      <c r="A38" s="111"/>
      <c r="B38" s="111"/>
      <c r="C38" s="94"/>
      <c r="D38" s="90"/>
      <c r="E38" s="91"/>
      <c r="F38" s="137"/>
      <c r="G38" s="119"/>
    </row>
    <row r="39" spans="1:9" ht="77.25" customHeight="1">
      <c r="A39" s="111">
        <v>2</v>
      </c>
      <c r="B39" s="111">
        <v>14</v>
      </c>
      <c r="C39" s="94" t="s">
        <v>139</v>
      </c>
      <c r="D39" s="90" t="s">
        <v>4</v>
      </c>
      <c r="E39" s="91">
        <v>411</v>
      </c>
      <c r="F39" s="137"/>
      <c r="G39" s="119">
        <f>E39*F39</f>
        <v>0</v>
      </c>
      <c r="I39" s="9"/>
    </row>
    <row r="40" spans="1:7" ht="15">
      <c r="A40" s="111"/>
      <c r="B40" s="111"/>
      <c r="C40" s="94"/>
      <c r="D40" s="90"/>
      <c r="E40" s="91"/>
      <c r="F40" s="137"/>
      <c r="G40" s="119"/>
    </row>
    <row r="41" spans="1:6" ht="135">
      <c r="A41" s="111">
        <v>2</v>
      </c>
      <c r="B41" s="111">
        <v>15</v>
      </c>
      <c r="C41" s="94" t="s">
        <v>140</v>
      </c>
      <c r="D41" s="90"/>
      <c r="E41" s="91"/>
      <c r="F41" s="177"/>
    </row>
    <row r="42" spans="1:9" ht="18">
      <c r="A42" s="111"/>
      <c r="B42" s="111"/>
      <c r="C42" s="94" t="s">
        <v>141</v>
      </c>
      <c r="D42" s="90" t="s">
        <v>5</v>
      </c>
      <c r="E42" s="91">
        <v>250</v>
      </c>
      <c r="F42" s="137"/>
      <c r="G42" s="119">
        <f>E42*F42</f>
        <v>0</v>
      </c>
      <c r="I42" s="9"/>
    </row>
    <row r="43" spans="1:9" ht="18">
      <c r="A43" s="111"/>
      <c r="B43" s="111"/>
      <c r="C43" s="94" t="s">
        <v>142</v>
      </c>
      <c r="D43" s="90" t="s">
        <v>5</v>
      </c>
      <c r="E43" s="91">
        <v>1420</v>
      </c>
      <c r="F43" s="137"/>
      <c r="G43" s="119">
        <f>E43*F43</f>
        <v>0</v>
      </c>
      <c r="I43" s="9"/>
    </row>
    <row r="44" spans="1:7" ht="15">
      <c r="A44" s="111"/>
      <c r="B44" s="111"/>
      <c r="C44" s="94"/>
      <c r="D44" s="90"/>
      <c r="E44" s="91"/>
      <c r="F44" s="137"/>
      <c r="G44" s="119"/>
    </row>
    <row r="45" spans="1:9" ht="174.75" customHeight="1">
      <c r="A45" s="111">
        <v>2</v>
      </c>
      <c r="B45" s="111">
        <v>16</v>
      </c>
      <c r="C45" s="94" t="s">
        <v>143</v>
      </c>
      <c r="D45" s="90" t="s">
        <v>4</v>
      </c>
      <c r="E45" s="91">
        <v>230</v>
      </c>
      <c r="F45" s="137"/>
      <c r="G45" s="119">
        <f>E45*F45</f>
        <v>0</v>
      </c>
      <c r="I45" s="9"/>
    </row>
    <row r="46" spans="1:12" ht="15">
      <c r="A46" s="122"/>
      <c r="B46" s="122"/>
      <c r="C46" s="17"/>
      <c r="D46" s="108"/>
      <c r="E46" s="110"/>
      <c r="F46" s="142"/>
      <c r="G46" s="143"/>
      <c r="L46" s="14"/>
    </row>
    <row r="47" spans="1:12" ht="106.5" customHeight="1">
      <c r="A47" s="111">
        <v>2</v>
      </c>
      <c r="B47" s="111">
        <v>17</v>
      </c>
      <c r="C47" s="94" t="s">
        <v>144</v>
      </c>
      <c r="D47" s="90" t="s">
        <v>4</v>
      </c>
      <c r="E47" s="91">
        <v>250</v>
      </c>
      <c r="F47" s="137"/>
      <c r="G47" s="119">
        <f>E47*F47</f>
        <v>0</v>
      </c>
      <c r="I47" s="9"/>
      <c r="L47" s="14"/>
    </row>
    <row r="48" spans="1:12" ht="15">
      <c r="A48" s="122"/>
      <c r="B48" s="122"/>
      <c r="C48" s="17"/>
      <c r="D48" s="108"/>
      <c r="E48" s="110"/>
      <c r="F48" s="142"/>
      <c r="G48" s="143"/>
      <c r="L48" s="14"/>
    </row>
    <row r="49" spans="1:12" ht="106.5" customHeight="1">
      <c r="A49" s="111">
        <v>2</v>
      </c>
      <c r="B49" s="111">
        <v>18</v>
      </c>
      <c r="C49" s="94" t="s">
        <v>145</v>
      </c>
      <c r="D49" s="90" t="s">
        <v>4</v>
      </c>
      <c r="E49" s="91">
        <v>430</v>
      </c>
      <c r="F49" s="137"/>
      <c r="G49" s="119">
        <f>E49*F49</f>
        <v>0</v>
      </c>
      <c r="I49" s="9"/>
      <c r="L49" s="14"/>
    </row>
    <row r="50" spans="1:12" ht="15">
      <c r="A50" s="122"/>
      <c r="B50" s="122"/>
      <c r="C50" s="17"/>
      <c r="D50" s="108"/>
      <c r="E50" s="110"/>
      <c r="F50" s="142"/>
      <c r="G50" s="143"/>
      <c r="L50" s="14"/>
    </row>
    <row r="51" spans="1:12" ht="75">
      <c r="A51" s="120">
        <v>2</v>
      </c>
      <c r="B51" s="120">
        <v>19</v>
      </c>
      <c r="C51" s="89" t="s">
        <v>280</v>
      </c>
      <c r="D51" s="108" t="s">
        <v>11</v>
      </c>
      <c r="E51" s="110">
        <f>E13+E15-E33+E17-E31+E19-E47+E21-E35-E37-E45</f>
        <v>2977</v>
      </c>
      <c r="F51" s="142"/>
      <c r="G51" s="119">
        <f>E51*F51</f>
        <v>0</v>
      </c>
      <c r="I51" s="9"/>
      <c r="L51" s="14"/>
    </row>
    <row r="52" spans="1:10" ht="15">
      <c r="A52" s="105"/>
      <c r="B52" s="105"/>
      <c r="C52" s="94"/>
      <c r="D52" s="90"/>
      <c r="E52" s="107"/>
      <c r="F52" s="178"/>
      <c r="G52" s="144"/>
      <c r="I52" s="15"/>
      <c r="J52" s="15"/>
    </row>
    <row r="53" spans="1:7" s="8" customFormat="1" ht="15">
      <c r="A53" s="123"/>
      <c r="B53" s="123"/>
      <c r="C53" s="113" t="s">
        <v>3</v>
      </c>
      <c r="D53" s="114"/>
      <c r="E53" s="115"/>
      <c r="F53" s="137"/>
      <c r="G53" s="138">
        <f>SUM(G13:G52)</f>
        <v>0</v>
      </c>
    </row>
    <row r="54" spans="1:7" s="8" customFormat="1" ht="15">
      <c r="A54" s="123"/>
      <c r="B54" s="123"/>
      <c r="C54" s="113"/>
      <c r="D54" s="114"/>
      <c r="E54" s="115"/>
      <c r="F54" s="137"/>
      <c r="G54" s="138"/>
    </row>
    <row r="55" spans="1:7" s="8" customFormat="1" ht="28.5">
      <c r="A55" s="95">
        <v>3</v>
      </c>
      <c r="B55" s="95"/>
      <c r="C55" s="95" t="s">
        <v>146</v>
      </c>
      <c r="D55" s="114"/>
      <c r="E55" s="115"/>
      <c r="F55" s="137"/>
      <c r="G55" s="138"/>
    </row>
    <row r="56" spans="1:7" s="8" customFormat="1" ht="15">
      <c r="A56" s="123"/>
      <c r="B56" s="123"/>
      <c r="C56" s="113"/>
      <c r="D56" s="114"/>
      <c r="E56" s="115"/>
      <c r="F56" s="137"/>
      <c r="G56" s="138"/>
    </row>
    <row r="57" spans="1:10" s="8" customFormat="1" ht="150">
      <c r="A57" s="120">
        <v>3</v>
      </c>
      <c r="B57" s="120">
        <v>1</v>
      </c>
      <c r="C57" s="179" t="s">
        <v>147</v>
      </c>
      <c r="D57" s="108" t="s">
        <v>11</v>
      </c>
      <c r="E57" s="110">
        <v>87</v>
      </c>
      <c r="F57" s="142"/>
      <c r="G57" s="119">
        <f>E57*F57</f>
        <v>0</v>
      </c>
      <c r="I57" s="9"/>
      <c r="J57" s="180"/>
    </row>
    <row r="58" spans="1:7" s="8" customFormat="1" ht="15">
      <c r="A58" s="123"/>
      <c r="B58" s="123"/>
      <c r="C58" s="113"/>
      <c r="D58" s="114"/>
      <c r="E58" s="115"/>
      <c r="F58" s="137"/>
      <c r="G58" s="138"/>
    </row>
    <row r="59" spans="1:7" s="8" customFormat="1" ht="254.25" customHeight="1">
      <c r="A59" s="120">
        <v>3</v>
      </c>
      <c r="B59" s="120">
        <v>2</v>
      </c>
      <c r="C59" s="179" t="s">
        <v>148</v>
      </c>
      <c r="D59" s="114"/>
      <c r="E59" s="115"/>
      <c r="F59" s="137"/>
      <c r="G59" s="138"/>
    </row>
    <row r="60" spans="1:7" s="8" customFormat="1" ht="15">
      <c r="A60" s="123"/>
      <c r="B60" s="123"/>
      <c r="C60" s="181" t="s">
        <v>149</v>
      </c>
      <c r="D60" s="108" t="s">
        <v>131</v>
      </c>
      <c r="E60" s="182">
        <v>124</v>
      </c>
      <c r="F60" s="142"/>
      <c r="G60" s="119">
        <f>E60*F60</f>
        <v>0</v>
      </c>
    </row>
    <row r="61" spans="1:7" s="8" customFormat="1" ht="15">
      <c r="A61" s="123"/>
      <c r="B61" s="123"/>
      <c r="C61" s="183" t="s">
        <v>150</v>
      </c>
      <c r="D61" s="114"/>
      <c r="E61" s="115"/>
      <c r="F61" s="137"/>
      <c r="G61" s="138"/>
    </row>
    <row r="62" spans="1:7" s="8" customFormat="1" ht="15">
      <c r="A62" s="123"/>
      <c r="B62" s="123"/>
      <c r="C62" s="183" t="s">
        <v>151</v>
      </c>
      <c r="D62" s="114"/>
      <c r="E62" s="115"/>
      <c r="F62" s="137"/>
      <c r="G62" s="138"/>
    </row>
    <row r="63" spans="1:12" s="8" customFormat="1" ht="15">
      <c r="A63" s="123"/>
      <c r="B63" s="123"/>
      <c r="C63" s="183" t="s">
        <v>152</v>
      </c>
      <c r="D63" s="114"/>
      <c r="E63" s="115"/>
      <c r="F63" s="137"/>
      <c r="G63" s="138"/>
      <c r="K63" s="184"/>
      <c r="L63" s="185"/>
    </row>
    <row r="64" spans="1:7" s="8" customFormat="1" ht="15">
      <c r="A64" s="123"/>
      <c r="B64" s="123"/>
      <c r="C64" s="181" t="s">
        <v>153</v>
      </c>
      <c r="D64" s="108" t="s">
        <v>131</v>
      </c>
      <c r="E64" s="182">
        <v>124</v>
      </c>
      <c r="F64" s="142"/>
      <c r="G64" s="119">
        <f>E64*F64</f>
        <v>0</v>
      </c>
    </row>
    <row r="65" spans="1:7" s="8" customFormat="1" ht="15">
      <c r="A65" s="123"/>
      <c r="B65" s="123"/>
      <c r="C65" s="183" t="s">
        <v>154</v>
      </c>
      <c r="D65" s="114"/>
      <c r="E65" s="115"/>
      <c r="F65" s="137"/>
      <c r="G65" s="138"/>
    </row>
    <row r="66" spans="1:7" s="8" customFormat="1" ht="15">
      <c r="A66" s="123"/>
      <c r="B66" s="123"/>
      <c r="C66" s="183" t="s">
        <v>155</v>
      </c>
      <c r="D66" s="114"/>
      <c r="E66" s="115"/>
      <c r="F66" s="137"/>
      <c r="G66" s="138"/>
    </row>
    <row r="67" spans="1:12" s="8" customFormat="1" ht="15">
      <c r="A67" s="123"/>
      <c r="B67" s="123"/>
      <c r="C67" s="183" t="s">
        <v>156</v>
      </c>
      <c r="D67" s="114"/>
      <c r="E67" s="115"/>
      <c r="F67" s="137"/>
      <c r="G67" s="138"/>
      <c r="K67" s="184"/>
      <c r="L67" s="185"/>
    </row>
    <row r="68" spans="1:7" s="8" customFormat="1" ht="15">
      <c r="A68" s="123"/>
      <c r="B68" s="123"/>
      <c r="C68" s="181" t="s">
        <v>157</v>
      </c>
      <c r="D68" s="108" t="s">
        <v>131</v>
      </c>
      <c r="E68" s="182">
        <v>124</v>
      </c>
      <c r="F68" s="142"/>
      <c r="G68" s="119">
        <f>E68*F68</f>
        <v>0</v>
      </c>
    </row>
    <row r="69" spans="1:7" s="8" customFormat="1" ht="15">
      <c r="A69" s="123"/>
      <c r="B69" s="123"/>
      <c r="C69" s="183" t="s">
        <v>158</v>
      </c>
      <c r="D69" s="114"/>
      <c r="E69" s="115"/>
      <c r="F69" s="137"/>
      <c r="G69" s="138"/>
    </row>
    <row r="70" spans="1:7" s="8" customFormat="1" ht="15">
      <c r="A70" s="123"/>
      <c r="B70" s="123"/>
      <c r="C70" s="183" t="s">
        <v>159</v>
      </c>
      <c r="D70" s="114"/>
      <c r="E70" s="115"/>
      <c r="F70" s="137"/>
      <c r="G70" s="138"/>
    </row>
    <row r="71" spans="1:12" s="8" customFormat="1" ht="15">
      <c r="A71" s="123"/>
      <c r="B71" s="123"/>
      <c r="C71" s="183" t="s">
        <v>160</v>
      </c>
      <c r="D71" s="114"/>
      <c r="E71" s="115"/>
      <c r="F71" s="137"/>
      <c r="G71" s="138"/>
      <c r="K71" s="184"/>
      <c r="L71" s="185"/>
    </row>
    <row r="72" spans="1:9" ht="15">
      <c r="A72" s="95"/>
      <c r="B72" s="95"/>
      <c r="C72" s="120" t="s">
        <v>161</v>
      </c>
      <c r="D72" s="98"/>
      <c r="E72" s="124"/>
      <c r="F72" s="186"/>
      <c r="G72" s="138"/>
      <c r="I72" s="184"/>
    </row>
    <row r="73" spans="1:11" ht="15">
      <c r="A73" s="95"/>
      <c r="B73" s="95"/>
      <c r="C73" s="181" t="s">
        <v>162</v>
      </c>
      <c r="D73" s="108" t="s">
        <v>131</v>
      </c>
      <c r="E73" s="182">
        <v>124</v>
      </c>
      <c r="F73" s="142"/>
      <c r="G73" s="119">
        <f>E73*F73</f>
        <v>0</v>
      </c>
      <c r="I73" s="8"/>
      <c r="J73" s="8"/>
      <c r="K73" s="8"/>
    </row>
    <row r="74" spans="1:11" ht="15">
      <c r="A74" s="118"/>
      <c r="B74" s="95"/>
      <c r="C74" s="183" t="s">
        <v>163</v>
      </c>
      <c r="D74" s="114"/>
      <c r="E74" s="115"/>
      <c r="F74" s="177"/>
      <c r="I74" s="8"/>
      <c r="J74" s="8"/>
      <c r="K74" s="8"/>
    </row>
    <row r="75" spans="1:11" ht="15">
      <c r="A75" s="118"/>
      <c r="B75" s="95"/>
      <c r="C75" s="183" t="s">
        <v>164</v>
      </c>
      <c r="D75" s="114"/>
      <c r="E75" s="115"/>
      <c r="F75" s="177"/>
      <c r="I75" s="8"/>
      <c r="J75" s="8"/>
      <c r="K75" s="8"/>
    </row>
    <row r="76" spans="1:12" ht="15">
      <c r="A76" s="118"/>
      <c r="B76" s="95"/>
      <c r="C76" s="183" t="s">
        <v>165</v>
      </c>
      <c r="D76" s="114"/>
      <c r="E76" s="115"/>
      <c r="F76" s="177"/>
      <c r="I76" s="8"/>
      <c r="J76" s="8"/>
      <c r="K76" s="184"/>
      <c r="L76" s="185"/>
    </row>
    <row r="77" spans="1:6" ht="15">
      <c r="A77" s="118"/>
      <c r="B77" s="95"/>
      <c r="C77" s="120" t="s">
        <v>166</v>
      </c>
      <c r="D77" s="98"/>
      <c r="E77" s="124"/>
      <c r="F77" s="177"/>
    </row>
    <row r="78" spans="1:11" ht="15">
      <c r="A78" s="118"/>
      <c r="B78" s="95"/>
      <c r="C78" s="181" t="s">
        <v>167</v>
      </c>
      <c r="D78" s="108" t="s">
        <v>131</v>
      </c>
      <c r="E78" s="182">
        <v>124</v>
      </c>
      <c r="F78" s="142"/>
      <c r="G78" s="119">
        <f>E78*F78</f>
        <v>0</v>
      </c>
      <c r="I78" s="8"/>
      <c r="J78" s="8"/>
      <c r="K78" s="8"/>
    </row>
    <row r="79" spans="1:11" ht="15">
      <c r="A79" s="118"/>
      <c r="B79" s="95"/>
      <c r="C79" s="183" t="s">
        <v>168</v>
      </c>
      <c r="D79" s="114"/>
      <c r="E79" s="115"/>
      <c r="F79" s="177"/>
      <c r="I79" s="8"/>
      <c r="J79" s="8"/>
      <c r="K79" s="8"/>
    </row>
    <row r="80" spans="1:11" ht="15">
      <c r="A80" s="118"/>
      <c r="B80" s="95"/>
      <c r="C80" s="183" t="s">
        <v>169</v>
      </c>
      <c r="D80" s="114"/>
      <c r="E80" s="115"/>
      <c r="F80" s="177"/>
      <c r="I80" s="8"/>
      <c r="J80" s="8"/>
      <c r="K80" s="8"/>
    </row>
    <row r="81" spans="1:12" ht="15">
      <c r="A81" s="118"/>
      <c r="B81" s="95"/>
      <c r="C81" s="183" t="s">
        <v>170</v>
      </c>
      <c r="D81" s="114"/>
      <c r="E81" s="115"/>
      <c r="F81" s="177"/>
      <c r="I81" s="8"/>
      <c r="J81" s="8"/>
      <c r="K81" s="184"/>
      <c r="L81" s="185"/>
    </row>
    <row r="82" spans="1:6" ht="15">
      <c r="A82" s="118"/>
      <c r="B82" s="95"/>
      <c r="C82" s="120" t="s">
        <v>166</v>
      </c>
      <c r="D82" s="98"/>
      <c r="E82" s="124"/>
      <c r="F82" s="177"/>
    </row>
    <row r="83" spans="1:11" ht="15">
      <c r="A83" s="118"/>
      <c r="B83" s="95"/>
      <c r="C83" s="181" t="s">
        <v>171</v>
      </c>
      <c r="D83" s="108" t="s">
        <v>131</v>
      </c>
      <c r="E83" s="182">
        <v>372</v>
      </c>
      <c r="F83" s="142"/>
      <c r="G83" s="119">
        <f>E83*F83</f>
        <v>0</v>
      </c>
      <c r="I83" s="8"/>
      <c r="J83" s="8"/>
      <c r="K83" s="8"/>
    </row>
    <row r="84" spans="1:11" ht="15">
      <c r="A84" s="118"/>
      <c r="B84" s="95"/>
      <c r="C84" s="183" t="s">
        <v>172</v>
      </c>
      <c r="D84" s="114"/>
      <c r="E84" s="115"/>
      <c r="F84" s="177"/>
      <c r="I84" s="8"/>
      <c r="J84" s="8"/>
      <c r="K84" s="8"/>
    </row>
    <row r="85" spans="1:11" ht="15">
      <c r="A85" s="118"/>
      <c r="B85" s="95"/>
      <c r="C85" s="183" t="s">
        <v>173</v>
      </c>
      <c r="D85" s="114"/>
      <c r="E85" s="115"/>
      <c r="F85" s="177"/>
      <c r="I85" s="8"/>
      <c r="J85" s="8"/>
      <c r="K85" s="8"/>
    </row>
    <row r="86" spans="1:12" ht="15">
      <c r="A86" s="118"/>
      <c r="B86" s="95"/>
      <c r="C86" s="183" t="s">
        <v>156</v>
      </c>
      <c r="D86" s="114"/>
      <c r="E86" s="115"/>
      <c r="F86" s="177"/>
      <c r="I86" s="8"/>
      <c r="J86" s="8"/>
      <c r="K86" s="184"/>
      <c r="L86" s="185"/>
    </row>
    <row r="87" spans="1:6" ht="15">
      <c r="A87" s="118"/>
      <c r="B87" s="95"/>
      <c r="C87" s="96"/>
      <c r="D87" s="90"/>
      <c r="E87" s="91"/>
      <c r="F87" s="177"/>
    </row>
    <row r="88" spans="1:6" ht="210">
      <c r="A88" s="120">
        <v>3</v>
      </c>
      <c r="B88" s="120">
        <v>3</v>
      </c>
      <c r="C88" s="179" t="s">
        <v>174</v>
      </c>
      <c r="D88" s="90"/>
      <c r="E88" s="91"/>
      <c r="F88" s="177"/>
    </row>
    <row r="89" spans="1:11" ht="15">
      <c r="A89" s="118"/>
      <c r="B89" s="95"/>
      <c r="C89" s="181" t="s">
        <v>175</v>
      </c>
      <c r="D89" s="108" t="s">
        <v>131</v>
      </c>
      <c r="E89" s="182">
        <v>496</v>
      </c>
      <c r="F89" s="142"/>
      <c r="G89" s="119">
        <f>E89*F89</f>
        <v>0</v>
      </c>
      <c r="I89" s="8"/>
      <c r="J89" s="8"/>
      <c r="K89" s="8"/>
    </row>
    <row r="90" spans="1:11" ht="15">
      <c r="A90" s="118"/>
      <c r="B90" s="95"/>
      <c r="C90" s="183" t="s">
        <v>176</v>
      </c>
      <c r="D90" s="114"/>
      <c r="E90" s="115"/>
      <c r="F90" s="177"/>
      <c r="I90" s="8"/>
      <c r="J90" s="8"/>
      <c r="K90" s="8"/>
    </row>
    <row r="91" spans="1:11" ht="15">
      <c r="A91" s="118"/>
      <c r="B91" s="95"/>
      <c r="C91" s="183" t="s">
        <v>177</v>
      </c>
      <c r="D91" s="114"/>
      <c r="E91" s="115"/>
      <c r="F91" s="177"/>
      <c r="I91" s="8"/>
      <c r="J91" s="8"/>
      <c r="K91" s="8"/>
    </row>
    <row r="92" spans="1:12" ht="15">
      <c r="A92" s="118"/>
      <c r="B92" s="95"/>
      <c r="C92" s="183" t="s">
        <v>178</v>
      </c>
      <c r="D92" s="114"/>
      <c r="E92" s="115"/>
      <c r="F92" s="177"/>
      <c r="I92" s="8"/>
      <c r="J92" s="8"/>
      <c r="K92" s="184"/>
      <c r="L92" s="185"/>
    </row>
    <row r="93" spans="1:6" ht="15">
      <c r="A93" s="118"/>
      <c r="B93" s="95"/>
      <c r="C93" s="183"/>
      <c r="D93" s="114"/>
      <c r="E93" s="115"/>
      <c r="F93" s="177"/>
    </row>
    <row r="94" spans="1:6" ht="135">
      <c r="A94" s="120">
        <v>3</v>
      </c>
      <c r="B94" s="120">
        <v>4</v>
      </c>
      <c r="C94" s="187" t="s">
        <v>179</v>
      </c>
      <c r="D94" s="114"/>
      <c r="E94" s="115"/>
      <c r="F94" s="177"/>
    </row>
    <row r="95" spans="1:9" ht="18">
      <c r="A95" s="118"/>
      <c r="B95" s="95"/>
      <c r="C95" s="188" t="s">
        <v>180</v>
      </c>
      <c r="D95" s="168" t="s">
        <v>181</v>
      </c>
      <c r="E95" s="189">
        <v>7.05</v>
      </c>
      <c r="F95" s="142"/>
      <c r="G95" s="119">
        <f>E95*F95</f>
        <v>0</v>
      </c>
      <c r="I95" s="9"/>
    </row>
    <row r="96" spans="1:9" ht="18">
      <c r="A96" s="118"/>
      <c r="B96" s="95"/>
      <c r="C96" s="188" t="s">
        <v>182</v>
      </c>
      <c r="D96" s="168" t="s">
        <v>183</v>
      </c>
      <c r="E96" s="189">
        <f>2*13.76</f>
        <v>27.52</v>
      </c>
      <c r="F96" s="142"/>
      <c r="G96" s="119">
        <f>E96*F96</f>
        <v>0</v>
      </c>
      <c r="I96" s="9"/>
    </row>
    <row r="97" spans="1:6" ht="15">
      <c r="A97" s="118"/>
      <c r="B97" s="95"/>
      <c r="C97" s="183"/>
      <c r="D97" s="114"/>
      <c r="E97" s="115"/>
      <c r="F97" s="177"/>
    </row>
    <row r="98" spans="1:6" ht="211.5" customHeight="1">
      <c r="A98" s="120">
        <v>3</v>
      </c>
      <c r="B98" s="120">
        <v>5</v>
      </c>
      <c r="C98" s="187" t="s">
        <v>184</v>
      </c>
      <c r="D98" s="114"/>
      <c r="E98" s="115"/>
      <c r="F98" s="177"/>
    </row>
    <row r="99" spans="1:9" ht="18">
      <c r="A99" s="118"/>
      <c r="B99" s="95"/>
      <c r="C99" s="188" t="s">
        <v>180</v>
      </c>
      <c r="D99" s="168" t="s">
        <v>181</v>
      </c>
      <c r="E99" s="189">
        <v>22.05</v>
      </c>
      <c r="F99" s="142"/>
      <c r="G99" s="119">
        <f>E99*F99</f>
        <v>0</v>
      </c>
      <c r="I99" s="9"/>
    </row>
    <row r="100" spans="1:9" ht="18">
      <c r="A100" s="118"/>
      <c r="B100" s="95"/>
      <c r="C100" s="188" t="s">
        <v>182</v>
      </c>
      <c r="D100" s="168" t="s">
        <v>183</v>
      </c>
      <c r="E100" s="189">
        <v>176.15</v>
      </c>
      <c r="F100" s="142"/>
      <c r="G100" s="119">
        <f>E100*F100</f>
        <v>0</v>
      </c>
      <c r="I100" s="9"/>
    </row>
    <row r="101" spans="1:9" ht="15">
      <c r="A101" s="118"/>
      <c r="B101" s="95"/>
      <c r="C101" s="188" t="s">
        <v>185</v>
      </c>
      <c r="D101" s="168" t="s">
        <v>131</v>
      </c>
      <c r="E101" s="175">
        <v>22</v>
      </c>
      <c r="F101" s="142"/>
      <c r="G101" s="119">
        <f>E101*F101</f>
        <v>0</v>
      </c>
      <c r="I101" s="9"/>
    </row>
    <row r="102" spans="1:6" ht="15">
      <c r="A102" s="118"/>
      <c r="B102" s="95"/>
      <c r="C102" s="183"/>
      <c r="D102" s="114"/>
      <c r="E102" s="115"/>
      <c r="F102" s="177"/>
    </row>
    <row r="103" spans="1:6" ht="180">
      <c r="A103" s="120">
        <v>3</v>
      </c>
      <c r="B103" s="120">
        <v>6</v>
      </c>
      <c r="C103" s="187" t="s">
        <v>186</v>
      </c>
      <c r="D103" s="114"/>
      <c r="E103" s="115"/>
      <c r="F103" s="177"/>
    </row>
    <row r="104" spans="1:9" ht="18">
      <c r="A104" s="118"/>
      <c r="B104" s="95"/>
      <c r="C104" s="188" t="s">
        <v>180</v>
      </c>
      <c r="D104" s="168" t="s">
        <v>181</v>
      </c>
      <c r="E104" s="189">
        <f>2*5.425</f>
        <v>10.85</v>
      </c>
      <c r="F104" s="142"/>
      <c r="G104" s="119">
        <f>E104*F104</f>
        <v>0</v>
      </c>
      <c r="I104" s="9"/>
    </row>
    <row r="105" spans="1:9" ht="18">
      <c r="A105" s="118"/>
      <c r="B105" s="95"/>
      <c r="C105" s="188" t="s">
        <v>182</v>
      </c>
      <c r="D105" s="168" t="s">
        <v>183</v>
      </c>
      <c r="E105" s="189">
        <f>2*20.49</f>
        <v>40.98</v>
      </c>
      <c r="F105" s="142"/>
      <c r="G105" s="119">
        <f>E105*F105</f>
        <v>0</v>
      </c>
      <c r="I105" s="9"/>
    </row>
    <row r="106" spans="1:6" ht="15">
      <c r="A106" s="118"/>
      <c r="B106" s="95"/>
      <c r="C106" s="183"/>
      <c r="D106" s="114"/>
      <c r="E106" s="115"/>
      <c r="F106" s="177"/>
    </row>
    <row r="107" spans="1:9" ht="180">
      <c r="A107" s="120">
        <v>3</v>
      </c>
      <c r="B107" s="120">
        <v>7</v>
      </c>
      <c r="C107" s="190" t="s">
        <v>187</v>
      </c>
      <c r="D107" s="168" t="s">
        <v>181</v>
      </c>
      <c r="E107" s="189">
        <v>9</v>
      </c>
      <c r="F107" s="142"/>
      <c r="G107" s="119">
        <f>E107*F107</f>
        <v>0</v>
      </c>
      <c r="I107" s="9"/>
    </row>
    <row r="108" spans="1:6" ht="15">
      <c r="A108" s="118"/>
      <c r="B108" s="95"/>
      <c r="C108" s="183"/>
      <c r="D108" s="114"/>
      <c r="E108" s="115"/>
      <c r="F108" s="177"/>
    </row>
    <row r="109" spans="1:9" ht="90">
      <c r="A109" s="120">
        <v>3</v>
      </c>
      <c r="B109" s="120">
        <v>8</v>
      </c>
      <c r="C109" s="94" t="s">
        <v>188</v>
      </c>
      <c r="D109" s="168" t="s">
        <v>189</v>
      </c>
      <c r="E109" s="189">
        <v>3762</v>
      </c>
      <c r="F109" s="142"/>
      <c r="G109" s="119">
        <f>E109*F109</f>
        <v>0</v>
      </c>
      <c r="I109" s="9"/>
    </row>
    <row r="110" spans="1:6" ht="15">
      <c r="A110" s="118"/>
      <c r="B110" s="95"/>
      <c r="C110" s="96"/>
      <c r="D110" s="90"/>
      <c r="E110" s="91"/>
      <c r="F110" s="177"/>
    </row>
    <row r="111" spans="1:7" ht="15">
      <c r="A111" s="118"/>
      <c r="B111" s="95"/>
      <c r="C111" s="113" t="s">
        <v>3</v>
      </c>
      <c r="D111" s="114"/>
      <c r="E111" s="115"/>
      <c r="F111" s="137"/>
      <c r="G111" s="138">
        <f>SUM(G57:G109)</f>
        <v>0</v>
      </c>
    </row>
    <row r="112" spans="1:6" ht="15">
      <c r="A112" s="118"/>
      <c r="B112" s="95"/>
      <c r="C112" s="96"/>
      <c r="D112" s="90"/>
      <c r="E112" s="91"/>
      <c r="F112" s="177"/>
    </row>
    <row r="113" spans="1:7" ht="15.75">
      <c r="A113" s="191">
        <v>4</v>
      </c>
      <c r="B113" s="191"/>
      <c r="C113" s="192" t="s">
        <v>190</v>
      </c>
      <c r="D113" s="193"/>
      <c r="E113" s="194"/>
      <c r="F113" s="195"/>
      <c r="G113" s="196"/>
    </row>
    <row r="114" spans="1:6" ht="15">
      <c r="A114" s="118"/>
      <c r="B114" s="95"/>
      <c r="C114" s="96"/>
      <c r="D114" s="90"/>
      <c r="E114" s="91"/>
      <c r="F114" s="177"/>
    </row>
    <row r="115" spans="1:6" ht="150">
      <c r="A115" s="120">
        <v>4</v>
      </c>
      <c r="B115" s="120">
        <v>1</v>
      </c>
      <c r="C115" s="94" t="s">
        <v>191</v>
      </c>
      <c r="D115" s="90"/>
      <c r="E115" s="91"/>
      <c r="F115" s="177"/>
    </row>
    <row r="116" spans="1:9" ht="18">
      <c r="A116" s="118"/>
      <c r="B116" s="95"/>
      <c r="C116" s="197" t="s">
        <v>192</v>
      </c>
      <c r="D116" s="168" t="s">
        <v>193</v>
      </c>
      <c r="E116" s="189">
        <v>240</v>
      </c>
      <c r="F116" s="142"/>
      <c r="G116" s="119">
        <f>E116*F116</f>
        <v>0</v>
      </c>
      <c r="I116" s="9"/>
    </row>
    <row r="117" spans="1:9" ht="18">
      <c r="A117" s="118"/>
      <c r="B117" s="95"/>
      <c r="C117" s="197" t="s">
        <v>194</v>
      </c>
      <c r="D117" s="168" t="s">
        <v>193</v>
      </c>
      <c r="E117" s="189">
        <v>18</v>
      </c>
      <c r="F117" s="142"/>
      <c r="G117" s="119">
        <f>E117*F117</f>
        <v>0</v>
      </c>
      <c r="I117" s="9"/>
    </row>
    <row r="118" spans="1:9" ht="15">
      <c r="A118" s="118"/>
      <c r="B118" s="95"/>
      <c r="C118" s="197" t="s">
        <v>195</v>
      </c>
      <c r="D118" s="168" t="s">
        <v>131</v>
      </c>
      <c r="E118" s="175">
        <v>3</v>
      </c>
      <c r="F118" s="142"/>
      <c r="G118" s="119">
        <f>E118*F118</f>
        <v>0</v>
      </c>
      <c r="I118" s="9"/>
    </row>
    <row r="119" spans="1:9" ht="15">
      <c r="A119" s="118"/>
      <c r="B119" s="95"/>
      <c r="C119" s="197" t="s">
        <v>196</v>
      </c>
      <c r="D119" s="168" t="s">
        <v>131</v>
      </c>
      <c r="E119" s="175">
        <v>2</v>
      </c>
      <c r="F119" s="142"/>
      <c r="G119" s="119">
        <f>E119*F119</f>
        <v>0</v>
      </c>
      <c r="I119" s="9"/>
    </row>
    <row r="120" spans="1:9" ht="30">
      <c r="A120" s="118"/>
      <c r="B120" s="95"/>
      <c r="C120" s="197" t="s">
        <v>197</v>
      </c>
      <c r="D120" s="168" t="s">
        <v>131</v>
      </c>
      <c r="E120" s="175">
        <v>1</v>
      </c>
      <c r="F120" s="142"/>
      <c r="G120" s="119">
        <f>E120*F120</f>
        <v>0</v>
      </c>
      <c r="I120" s="9"/>
    </row>
    <row r="121" spans="1:6" ht="15">
      <c r="A121" s="118"/>
      <c r="B121" s="95"/>
      <c r="C121" s="96"/>
      <c r="D121" s="90"/>
      <c r="E121" s="91"/>
      <c r="F121" s="177"/>
    </row>
    <row r="122" spans="1:7" ht="15">
      <c r="A122" s="118"/>
      <c r="B122" s="95"/>
      <c r="C122" s="113" t="s">
        <v>3</v>
      </c>
      <c r="D122" s="114"/>
      <c r="E122" s="115"/>
      <c r="F122" s="137"/>
      <c r="G122" s="138">
        <f>SUM(G116:G120)</f>
        <v>0</v>
      </c>
    </row>
    <row r="123" spans="1:6" ht="15">
      <c r="A123" s="118"/>
      <c r="B123" s="95"/>
      <c r="C123" s="96"/>
      <c r="D123" s="90"/>
      <c r="E123" s="91"/>
      <c r="F123" s="177"/>
    </row>
    <row r="124" spans="1:6" ht="15.75">
      <c r="A124" s="191">
        <v>5</v>
      </c>
      <c r="B124" s="191"/>
      <c r="C124" s="191" t="s">
        <v>198</v>
      </c>
      <c r="D124" s="90"/>
      <c r="E124" s="91"/>
      <c r="F124" s="177"/>
    </row>
    <row r="125" spans="1:6" ht="15">
      <c r="A125" s="118"/>
      <c r="B125" s="95"/>
      <c r="C125" s="96"/>
      <c r="D125" s="90"/>
      <c r="E125" s="91"/>
      <c r="F125" s="177"/>
    </row>
    <row r="126" spans="1:9" ht="105">
      <c r="A126" s="120">
        <v>5</v>
      </c>
      <c r="B126" s="120">
        <v>1</v>
      </c>
      <c r="C126" s="94" t="s">
        <v>199</v>
      </c>
      <c r="D126" s="168" t="s">
        <v>131</v>
      </c>
      <c r="E126" s="175">
        <v>2</v>
      </c>
      <c r="F126" s="142"/>
      <c r="G126" s="119">
        <f>E126*F126</f>
        <v>0</v>
      </c>
      <c r="I126" s="9"/>
    </row>
    <row r="127" spans="1:6" ht="15">
      <c r="A127" s="118"/>
      <c r="B127" s="95"/>
      <c r="C127" s="96"/>
      <c r="D127" s="90"/>
      <c r="E127" s="91"/>
      <c r="F127" s="92"/>
    </row>
    <row r="128" spans="1:7" ht="15">
      <c r="A128" s="118"/>
      <c r="B128" s="95"/>
      <c r="C128" s="113" t="s">
        <v>3</v>
      </c>
      <c r="D128" s="114"/>
      <c r="E128" s="115"/>
      <c r="F128" s="91"/>
      <c r="G128" s="138">
        <f>SUM(G126)</f>
        <v>0</v>
      </c>
    </row>
    <row r="129" spans="1:7" ht="15">
      <c r="A129" s="118"/>
      <c r="B129" s="95"/>
      <c r="C129" s="113"/>
      <c r="D129" s="114"/>
      <c r="E129" s="115"/>
      <c r="F129" s="91"/>
      <c r="G129" s="138"/>
    </row>
    <row r="130" spans="1:7" ht="15.75">
      <c r="A130" s="191">
        <v>6</v>
      </c>
      <c r="B130" s="191"/>
      <c r="C130" s="191" t="s">
        <v>200</v>
      </c>
      <c r="D130" s="114"/>
      <c r="E130" s="115"/>
      <c r="F130" s="91"/>
      <c r="G130" s="138"/>
    </row>
    <row r="131" spans="1:7" ht="15">
      <c r="A131" s="118"/>
      <c r="B131" s="95"/>
      <c r="C131" s="113"/>
      <c r="D131" s="114"/>
      <c r="E131" s="115"/>
      <c r="F131" s="91"/>
      <c r="G131" s="138"/>
    </row>
    <row r="132" spans="1:9" ht="114" customHeight="1">
      <c r="A132" s="120">
        <v>6</v>
      </c>
      <c r="B132" s="120">
        <v>1</v>
      </c>
      <c r="C132" s="94" t="s">
        <v>201</v>
      </c>
      <c r="D132" s="168" t="s">
        <v>131</v>
      </c>
      <c r="E132" s="175">
        <v>8</v>
      </c>
      <c r="F132" s="142"/>
      <c r="G132" s="119">
        <f>E132*F132</f>
        <v>0</v>
      </c>
      <c r="I132" s="9"/>
    </row>
    <row r="133" spans="1:7" ht="15">
      <c r="A133" s="118"/>
      <c r="B133" s="95"/>
      <c r="C133" s="113"/>
      <c r="D133" s="114"/>
      <c r="E133" s="115"/>
      <c r="F133" s="91"/>
      <c r="G133" s="138"/>
    </row>
    <row r="134" spans="1:9" ht="105">
      <c r="A134" s="120">
        <v>6</v>
      </c>
      <c r="B134" s="120">
        <v>2</v>
      </c>
      <c r="C134" s="94" t="s">
        <v>202</v>
      </c>
      <c r="D134" s="168" t="s">
        <v>193</v>
      </c>
      <c r="E134" s="189">
        <v>175</v>
      </c>
      <c r="F134" s="142"/>
      <c r="G134" s="119">
        <f>E134*F134</f>
        <v>0</v>
      </c>
      <c r="I134" s="9"/>
    </row>
    <row r="135" spans="1:7" ht="15">
      <c r="A135" s="118"/>
      <c r="B135" s="95"/>
      <c r="C135" s="113"/>
      <c r="D135" s="114"/>
      <c r="E135" s="115"/>
      <c r="F135" s="91"/>
      <c r="G135" s="138"/>
    </row>
    <row r="136" spans="1:9" ht="105">
      <c r="A136" s="120">
        <v>6</v>
      </c>
      <c r="B136" s="120">
        <v>3</v>
      </c>
      <c r="C136" s="94" t="s">
        <v>203</v>
      </c>
      <c r="I136" s="9"/>
    </row>
    <row r="137" spans="1:9" ht="18">
      <c r="A137" s="118"/>
      <c r="B137" s="95"/>
      <c r="C137" s="183" t="s">
        <v>204</v>
      </c>
      <c r="D137" s="168" t="s">
        <v>183</v>
      </c>
      <c r="E137" s="189">
        <v>298</v>
      </c>
      <c r="F137" s="142"/>
      <c r="G137" s="119">
        <f>E137*F137</f>
        <v>0</v>
      </c>
      <c r="I137" s="9"/>
    </row>
    <row r="138" spans="1:7" ht="15">
      <c r="A138" s="118"/>
      <c r="B138" s="95"/>
      <c r="C138" s="113"/>
      <c r="D138" s="114"/>
      <c r="E138" s="115"/>
      <c r="F138" s="91"/>
      <c r="G138" s="138"/>
    </row>
    <row r="139" spans="1:9" ht="225">
      <c r="A139" s="120">
        <v>6</v>
      </c>
      <c r="B139" s="120">
        <v>4</v>
      </c>
      <c r="C139" s="94" t="s">
        <v>205</v>
      </c>
      <c r="D139" s="168" t="s">
        <v>183</v>
      </c>
      <c r="E139" s="189">
        <v>1207</v>
      </c>
      <c r="F139" s="142"/>
      <c r="G139" s="119">
        <f>E139*F139</f>
        <v>0</v>
      </c>
      <c r="I139" s="9"/>
    </row>
    <row r="140" spans="1:7" ht="15">
      <c r="A140" s="118"/>
      <c r="B140" s="95"/>
      <c r="C140" s="113"/>
      <c r="D140" s="114"/>
      <c r="E140" s="115"/>
      <c r="F140" s="91"/>
      <c r="G140" s="138"/>
    </row>
    <row r="141" spans="1:7" ht="75">
      <c r="A141" s="120">
        <v>6</v>
      </c>
      <c r="B141" s="120">
        <v>5</v>
      </c>
      <c r="C141" s="94" t="s">
        <v>206</v>
      </c>
      <c r="D141" s="114"/>
      <c r="E141" s="115"/>
      <c r="F141" s="91"/>
      <c r="G141" s="138"/>
    </row>
    <row r="142" spans="1:9" ht="59.25">
      <c r="A142" s="118"/>
      <c r="B142" s="95"/>
      <c r="C142" s="198" t="s">
        <v>207</v>
      </c>
      <c r="D142" s="168" t="s">
        <v>131</v>
      </c>
      <c r="E142" s="175">
        <v>3</v>
      </c>
      <c r="F142" s="142"/>
      <c r="G142" s="119">
        <f>E142*F142</f>
        <v>0</v>
      </c>
      <c r="I142" s="9"/>
    </row>
    <row r="143" spans="1:9" ht="43.5">
      <c r="A143" s="118"/>
      <c r="B143" s="95"/>
      <c r="C143" s="198" t="s">
        <v>208</v>
      </c>
      <c r="D143" s="168" t="s">
        <v>131</v>
      </c>
      <c r="E143" s="175">
        <v>5</v>
      </c>
      <c r="F143" s="142"/>
      <c r="G143" s="119">
        <f>E143*F143</f>
        <v>0</v>
      </c>
      <c r="I143" s="9"/>
    </row>
    <row r="144" spans="1:9" ht="29.25">
      <c r="A144" s="118"/>
      <c r="B144" s="95"/>
      <c r="C144" s="198" t="s">
        <v>209</v>
      </c>
      <c r="D144" s="168" t="s">
        <v>131</v>
      </c>
      <c r="E144" s="175">
        <v>350</v>
      </c>
      <c r="F144" s="142"/>
      <c r="G144" s="119">
        <f>E144*F144</f>
        <v>0</v>
      </c>
      <c r="I144" s="9"/>
    </row>
    <row r="145" spans="1:9" ht="29.25">
      <c r="A145" s="118"/>
      <c r="B145" s="95"/>
      <c r="C145" s="198" t="s">
        <v>210</v>
      </c>
      <c r="D145" s="168" t="s">
        <v>131</v>
      </c>
      <c r="E145" s="175">
        <v>1192</v>
      </c>
      <c r="F145" s="142"/>
      <c r="G145" s="119">
        <f>E145*F145</f>
        <v>0</v>
      </c>
      <c r="I145" s="9"/>
    </row>
    <row r="146" spans="1:7" ht="15">
      <c r="A146" s="118"/>
      <c r="B146" s="95"/>
      <c r="C146" s="113"/>
      <c r="D146" s="114"/>
      <c r="E146" s="115"/>
      <c r="F146" s="91"/>
      <c r="G146" s="138"/>
    </row>
    <row r="147" spans="1:7" ht="15">
      <c r="A147" s="118"/>
      <c r="B147" s="95"/>
      <c r="C147" s="113" t="s">
        <v>3</v>
      </c>
      <c r="D147" s="114"/>
      <c r="E147" s="115"/>
      <c r="F147" s="91"/>
      <c r="G147" s="138">
        <f>SUM(G132:G145)</f>
        <v>0</v>
      </c>
    </row>
    <row r="148" spans="1:7" ht="15">
      <c r="A148" s="118"/>
      <c r="B148" s="95"/>
      <c r="C148" s="113"/>
      <c r="D148" s="114"/>
      <c r="E148" s="115"/>
      <c r="F148" s="91"/>
      <c r="G148" s="138"/>
    </row>
    <row r="149" spans="1:7" ht="15">
      <c r="A149" s="118"/>
      <c r="B149" s="95"/>
      <c r="C149" s="113"/>
      <c r="D149" s="114"/>
      <c r="E149" s="115"/>
      <c r="F149" s="91"/>
      <c r="G149" s="138"/>
    </row>
    <row r="150" spans="1:7" ht="15.75">
      <c r="A150" s="200" t="s">
        <v>211</v>
      </c>
      <c r="B150" s="200"/>
      <c r="C150" s="201" t="s">
        <v>0</v>
      </c>
      <c r="D150" s="98"/>
      <c r="E150" s="128"/>
      <c r="F150" s="146"/>
      <c r="G150" s="140"/>
    </row>
    <row r="151" spans="1:7" ht="15">
      <c r="A151" s="126"/>
      <c r="B151" s="126"/>
      <c r="C151" s="127"/>
      <c r="D151" s="98"/>
      <c r="E151" s="129"/>
      <c r="F151" s="147"/>
      <c r="G151" s="148"/>
    </row>
    <row r="152" spans="1:7" ht="15">
      <c r="A152" s="126">
        <v>1</v>
      </c>
      <c r="B152" s="126"/>
      <c r="C152" s="97" t="s">
        <v>1</v>
      </c>
      <c r="D152" s="118"/>
      <c r="E152" s="130"/>
      <c r="F152" s="149"/>
      <c r="G152" s="152">
        <f>G9</f>
        <v>0</v>
      </c>
    </row>
    <row r="153" spans="1:7" ht="15">
      <c r="A153" s="126"/>
      <c r="B153" s="126"/>
      <c r="C153" s="97"/>
      <c r="D153" s="118"/>
      <c r="E153" s="130"/>
      <c r="F153" s="149"/>
      <c r="G153" s="152"/>
    </row>
    <row r="154" spans="1:7" ht="15">
      <c r="A154" s="126">
        <v>2</v>
      </c>
      <c r="B154" s="126"/>
      <c r="C154" s="95" t="s">
        <v>2</v>
      </c>
      <c r="D154" s="118"/>
      <c r="E154" s="130"/>
      <c r="F154" s="149"/>
      <c r="G154" s="152">
        <f>G53</f>
        <v>0</v>
      </c>
    </row>
    <row r="155" spans="1:7" ht="15">
      <c r="A155" s="126"/>
      <c r="B155" s="126"/>
      <c r="C155" s="95"/>
      <c r="D155" s="118"/>
      <c r="E155" s="130"/>
      <c r="F155" s="149"/>
      <c r="G155" s="152"/>
    </row>
    <row r="156" spans="1:7" ht="28.5">
      <c r="A156" s="126">
        <v>3</v>
      </c>
      <c r="B156" s="126"/>
      <c r="C156" s="95" t="s">
        <v>146</v>
      </c>
      <c r="D156" s="118"/>
      <c r="E156" s="130"/>
      <c r="F156" s="149"/>
      <c r="G156" s="152">
        <f>G111</f>
        <v>0</v>
      </c>
    </row>
    <row r="157" spans="1:7" ht="15">
      <c r="A157" s="126"/>
      <c r="B157" s="126"/>
      <c r="C157" s="95"/>
      <c r="D157" s="118"/>
      <c r="E157" s="130"/>
      <c r="F157" s="149"/>
      <c r="G157" s="152"/>
    </row>
    <row r="158" spans="1:7" ht="15">
      <c r="A158" s="126">
        <v>4</v>
      </c>
      <c r="B158" s="126"/>
      <c r="C158" s="95" t="s">
        <v>190</v>
      </c>
      <c r="D158" s="118"/>
      <c r="E158" s="130"/>
      <c r="F158" s="149"/>
      <c r="G158" s="152">
        <f>G122</f>
        <v>0</v>
      </c>
    </row>
    <row r="159" spans="1:7" ht="15">
      <c r="A159" s="126"/>
      <c r="B159" s="126"/>
      <c r="C159" s="95"/>
      <c r="D159" s="118"/>
      <c r="E159" s="130"/>
      <c r="F159" s="149"/>
      <c r="G159" s="152"/>
    </row>
    <row r="160" spans="1:7" ht="15">
      <c r="A160" s="126">
        <v>5</v>
      </c>
      <c r="B160" s="126"/>
      <c r="C160" s="95" t="s">
        <v>198</v>
      </c>
      <c r="D160" s="118"/>
      <c r="E160" s="130"/>
      <c r="F160" s="149"/>
      <c r="G160" s="152">
        <f>G128</f>
        <v>0</v>
      </c>
    </row>
    <row r="161" spans="1:7" ht="15">
      <c r="A161" s="126"/>
      <c r="B161" s="126"/>
      <c r="C161" s="95"/>
      <c r="D161" s="118"/>
      <c r="E161" s="130"/>
      <c r="F161" s="149"/>
      <c r="G161" s="152"/>
    </row>
    <row r="162" spans="1:7" ht="15">
      <c r="A162" s="126">
        <v>6</v>
      </c>
      <c r="B162" s="126"/>
      <c r="C162" s="95" t="s">
        <v>200</v>
      </c>
      <c r="D162" s="118"/>
      <c r="E162" s="130"/>
      <c r="F162" s="149"/>
      <c r="G162" s="152">
        <f>G147</f>
        <v>0</v>
      </c>
    </row>
    <row r="163" spans="1:7" ht="15">
      <c r="A163" s="126"/>
      <c r="B163" s="126"/>
      <c r="C163" s="95"/>
      <c r="D163" s="118"/>
      <c r="E163" s="130"/>
      <c r="F163" s="149"/>
      <c r="G163" s="152"/>
    </row>
    <row r="164" spans="1:7" ht="15.75">
      <c r="A164" s="126"/>
      <c r="B164" s="126"/>
      <c r="C164" s="134" t="s">
        <v>3</v>
      </c>
      <c r="D164" s="135"/>
      <c r="E164" s="136"/>
      <c r="F164" s="150"/>
      <c r="G164" s="153">
        <f>SUM(G152:G163)</f>
        <v>0</v>
      </c>
    </row>
  </sheetData>
  <sheetProtection password="CF5E" sheet="1"/>
  <mergeCells count="1">
    <mergeCell ref="A1:B1"/>
  </mergeCells>
  <printOptions/>
  <pageMargins left="0.9055118110236221" right="0.5118110236220472" top="0.6692913385826772" bottom="0.7874015748031497" header="0.31496062992125984" footer="0.31496062992125984"/>
  <pageSetup firstPageNumber="8" useFirstPageNumber="1" horizontalDpi="600" verticalDpi="600" orientation="portrait" paperSize="9" scale="83" r:id="rId1"/>
  <headerFooter>
    <oddHeader>&amp;L&amp;"Times New Roman,Regular"&amp;8
D &amp;&amp; Z doo&amp;R&amp;"Times New Roman,Regular"&amp;8
ZOP: NGGGZ-E1</oddHeader>
    <oddFooter>&amp;L&amp;"Times New Roman,Regular"&amp;8investitor:  GRAD ZADAR, Narodni trg 1, 23000 Zadar
građevina:   NOVO GRADSKO GROBLJE GRADA ZADRA, etapa E1 - složena građevina e1
mjesto i datum: Zadar, veljača 2023.&amp;R&amp;"Times New Roman,Regular"&amp;8str. &amp;P</oddFooter>
  </headerFooter>
  <rowBreaks count="10" manualBreakCount="10">
    <brk id="9" max="6" man="1"/>
    <brk id="17" max="6" man="1"/>
    <brk id="25" max="6" man="1"/>
    <brk id="37" max="6" man="1"/>
    <brk id="53" max="6" man="1"/>
    <brk id="86" max="6" man="1"/>
    <brk id="101" max="6" man="1"/>
    <brk id="111" max="6" man="1"/>
    <brk id="128" max="6" man="1"/>
    <brk id="148" max="6" man="1"/>
  </rowBreaks>
</worksheet>
</file>

<file path=xl/worksheets/sheet5.xml><?xml version="1.0" encoding="utf-8"?>
<worksheet xmlns="http://schemas.openxmlformats.org/spreadsheetml/2006/main" xmlns:r="http://schemas.openxmlformats.org/officeDocument/2006/relationships">
  <dimension ref="A1:M164"/>
  <sheetViews>
    <sheetView showZeros="0" view="pageBreakPreview" zoomScaleSheetLayoutView="100" zoomScalePageLayoutView="85" workbookViewId="0" topLeftCell="A1">
      <selection activeCell="F142" sqref="F142:F146"/>
    </sheetView>
  </sheetViews>
  <sheetFormatPr defaultColWidth="9.140625" defaultRowHeight="12.75"/>
  <cols>
    <col min="1" max="1" width="4.140625" style="7" customWidth="1"/>
    <col min="2" max="2" width="4.28125" style="1" customWidth="1"/>
    <col min="3" max="3" width="45.00390625" style="2" customWidth="1"/>
    <col min="4" max="4" width="9.140625" style="3" customWidth="1"/>
    <col min="5" max="5" width="9.28125" style="4" customWidth="1"/>
    <col min="6" max="6" width="11.7109375" style="5" customWidth="1"/>
    <col min="7" max="7" width="18.8515625" style="6" customWidth="1"/>
    <col min="8" max="8" width="9.140625" style="7" customWidth="1"/>
    <col min="9" max="9" width="14.140625" style="7" bestFit="1" customWidth="1"/>
    <col min="10" max="10" width="20.28125" style="7" customWidth="1"/>
    <col min="11" max="11" width="9.140625" style="7" customWidth="1"/>
    <col min="12" max="12" width="18.57421875" style="7" customWidth="1"/>
    <col min="13" max="13" width="11.57421875" style="7" bestFit="1" customWidth="1"/>
    <col min="14" max="16384" width="9.140625" style="7" customWidth="1"/>
  </cols>
  <sheetData>
    <row r="1" spans="1:7" ht="25.5">
      <c r="A1" s="226" t="s">
        <v>107</v>
      </c>
      <c r="B1" s="226"/>
      <c r="C1" s="155" t="s">
        <v>108</v>
      </c>
      <c r="D1" s="155" t="s">
        <v>109</v>
      </c>
      <c r="E1" s="156" t="s">
        <v>110</v>
      </c>
      <c r="F1" s="157" t="s">
        <v>116</v>
      </c>
      <c r="G1" s="158" t="s">
        <v>120</v>
      </c>
    </row>
    <row r="2" spans="1:7" ht="15">
      <c r="A2" s="159"/>
      <c r="B2" s="159"/>
      <c r="C2" s="160"/>
      <c r="D2" s="160"/>
      <c r="E2" s="161"/>
      <c r="F2" s="162"/>
      <c r="G2" s="163"/>
    </row>
    <row r="3" spans="1:7" ht="15">
      <c r="A3" s="172" t="s">
        <v>245</v>
      </c>
      <c r="B3" s="173"/>
      <c r="C3" s="174" t="s">
        <v>246</v>
      </c>
      <c r="D3" s="160"/>
      <c r="E3" s="161"/>
      <c r="F3" s="162"/>
      <c r="G3" s="163"/>
    </row>
    <row r="4" spans="1:7" ht="15">
      <c r="A4" s="159"/>
      <c r="B4" s="159"/>
      <c r="C4" s="160"/>
      <c r="D4" s="160"/>
      <c r="E4" s="161"/>
      <c r="F4" s="162"/>
      <c r="G4" s="163"/>
    </row>
    <row r="5" spans="1:7" s="8" customFormat="1" ht="15">
      <c r="A5" s="95">
        <v>1</v>
      </c>
      <c r="B5" s="95"/>
      <c r="C5" s="97" t="s">
        <v>1</v>
      </c>
      <c r="D5" s="98"/>
      <c r="E5" s="99"/>
      <c r="F5" s="100"/>
      <c r="G5" s="101"/>
    </row>
    <row r="6" spans="1:12" s="9" customFormat="1" ht="15">
      <c r="A6" s="95"/>
      <c r="B6" s="95"/>
      <c r="C6" s="97"/>
      <c r="D6" s="98"/>
      <c r="E6" s="102"/>
      <c r="F6" s="103"/>
      <c r="G6" s="104"/>
      <c r="L6" s="11"/>
    </row>
    <row r="7" spans="1:12" s="9" customFormat="1" ht="240">
      <c r="A7" s="105">
        <v>1</v>
      </c>
      <c r="B7" s="105">
        <v>1</v>
      </c>
      <c r="C7" s="13" t="s">
        <v>214</v>
      </c>
      <c r="D7" s="90" t="s">
        <v>5</v>
      </c>
      <c r="E7" s="91">
        <v>2080</v>
      </c>
      <c r="F7" s="137"/>
      <c r="G7" s="119">
        <f>E7*F7</f>
        <v>0</v>
      </c>
      <c r="L7" s="11"/>
    </row>
    <row r="8" spans="1:9" ht="9" customHeight="1">
      <c r="A8" s="106"/>
      <c r="B8" s="106"/>
      <c r="C8" s="109"/>
      <c r="D8" s="90"/>
      <c r="E8" s="107"/>
      <c r="F8" s="137"/>
      <c r="G8" s="119"/>
      <c r="I8" s="15"/>
    </row>
    <row r="9" spans="1:8" ht="15">
      <c r="A9" s="112"/>
      <c r="B9" s="112"/>
      <c r="C9" s="113" t="s">
        <v>3</v>
      </c>
      <c r="D9" s="114"/>
      <c r="E9" s="115"/>
      <c r="F9" s="137"/>
      <c r="G9" s="138">
        <f>SUM(G7:G8)</f>
        <v>0</v>
      </c>
      <c r="H9" s="10"/>
    </row>
    <row r="10" spans="1:7" ht="15">
      <c r="A10" s="116"/>
      <c r="B10" s="116"/>
      <c r="C10" s="106"/>
      <c r="D10" s="114"/>
      <c r="E10" s="115"/>
      <c r="F10" s="137"/>
      <c r="G10" s="119"/>
    </row>
    <row r="11" spans="1:7" ht="15">
      <c r="A11" s="95">
        <v>2</v>
      </c>
      <c r="B11" s="95"/>
      <c r="C11" s="95" t="s">
        <v>2</v>
      </c>
      <c r="D11" s="98"/>
      <c r="E11" s="117"/>
      <c r="F11" s="139"/>
      <c r="G11" s="140"/>
    </row>
    <row r="12" spans="1:7" ht="15">
      <c r="A12" s="95"/>
      <c r="B12" s="95"/>
      <c r="C12" s="105"/>
      <c r="D12" s="98"/>
      <c r="E12" s="117"/>
      <c r="F12" s="139"/>
      <c r="G12" s="140"/>
    </row>
    <row r="13" spans="1:12" ht="225">
      <c r="A13" s="105">
        <v>2</v>
      </c>
      <c r="B13" s="105">
        <v>1</v>
      </c>
      <c r="C13" s="94" t="s">
        <v>215</v>
      </c>
      <c r="D13" s="90" t="s">
        <v>4</v>
      </c>
      <c r="E13" s="91">
        <v>3136</v>
      </c>
      <c r="F13" s="137"/>
      <c r="G13" s="119">
        <f>E13*F13</f>
        <v>0</v>
      </c>
      <c r="I13" s="9"/>
      <c r="L13" s="12"/>
    </row>
    <row r="14" spans="1:7" ht="15">
      <c r="A14" s="105"/>
      <c r="B14" s="105"/>
      <c r="C14" s="13"/>
      <c r="D14" s="90"/>
      <c r="E14" s="91"/>
      <c r="F14" s="137"/>
      <c r="G14" s="119"/>
    </row>
    <row r="15" spans="1:9" ht="225">
      <c r="A15" s="105">
        <v>2</v>
      </c>
      <c r="B15" s="105">
        <v>2</v>
      </c>
      <c r="C15" s="94" t="s">
        <v>216</v>
      </c>
      <c r="D15" s="90" t="s">
        <v>4</v>
      </c>
      <c r="E15" s="91">
        <v>1344</v>
      </c>
      <c r="F15" s="137"/>
      <c r="G15" s="119">
        <f>E15*F15</f>
        <v>0</v>
      </c>
      <c r="I15" s="9"/>
    </row>
    <row r="16" spans="1:7" ht="15">
      <c r="A16" s="105"/>
      <c r="B16" s="105"/>
      <c r="C16" s="94"/>
      <c r="D16" s="90"/>
      <c r="E16" s="91"/>
      <c r="F16" s="137"/>
      <c r="G16" s="119"/>
    </row>
    <row r="17" spans="1:9" ht="240">
      <c r="A17" s="105">
        <v>2</v>
      </c>
      <c r="B17" s="105">
        <v>3</v>
      </c>
      <c r="C17" s="94" t="s">
        <v>217</v>
      </c>
      <c r="D17" s="90" t="s">
        <v>4</v>
      </c>
      <c r="E17" s="91">
        <v>150.5</v>
      </c>
      <c r="F17" s="137"/>
      <c r="G17" s="119">
        <f>E17*F17</f>
        <v>0</v>
      </c>
      <c r="I17" s="9"/>
    </row>
    <row r="18" spans="1:7" ht="15">
      <c r="A18" s="105"/>
      <c r="B18" s="105"/>
      <c r="C18" s="94"/>
      <c r="D18" s="90"/>
      <c r="E18" s="91"/>
      <c r="F18" s="137"/>
      <c r="G18" s="119"/>
    </row>
    <row r="19" spans="1:9" ht="240">
      <c r="A19" s="105">
        <v>2</v>
      </c>
      <c r="B19" s="105">
        <v>4</v>
      </c>
      <c r="C19" s="94" t="s">
        <v>128</v>
      </c>
      <c r="D19" s="90" t="s">
        <v>4</v>
      </c>
      <c r="E19" s="91">
        <v>118</v>
      </c>
      <c r="F19" s="137"/>
      <c r="G19" s="119">
        <f>E19*F19</f>
        <v>0</v>
      </c>
      <c r="I19" s="9"/>
    </row>
    <row r="20" spans="1:7" ht="15">
      <c r="A20" s="105"/>
      <c r="B20" s="105"/>
      <c r="C20" s="94"/>
      <c r="D20" s="90"/>
      <c r="E20" s="91"/>
      <c r="F20" s="137"/>
      <c r="G20" s="119"/>
    </row>
    <row r="21" spans="1:9" ht="120">
      <c r="A21" s="105">
        <v>2</v>
      </c>
      <c r="B21" s="105">
        <v>5</v>
      </c>
      <c r="C21" s="94" t="s">
        <v>218</v>
      </c>
      <c r="D21" s="90" t="s">
        <v>4</v>
      </c>
      <c r="E21" s="91">
        <v>440</v>
      </c>
      <c r="F21" s="137"/>
      <c r="G21" s="119">
        <f>E21*F21</f>
        <v>0</v>
      </c>
      <c r="I21" s="9"/>
    </row>
    <row r="22" spans="1:7" ht="15">
      <c r="A22" s="105"/>
      <c r="B22" s="105"/>
      <c r="C22" s="94"/>
      <c r="D22" s="90"/>
      <c r="E22" s="91"/>
      <c r="F22" s="137"/>
      <c r="G22" s="119"/>
    </row>
    <row r="23" spans="1:9" ht="75">
      <c r="A23" s="105">
        <v>2</v>
      </c>
      <c r="B23" s="105">
        <v>6</v>
      </c>
      <c r="C23" s="121" t="s">
        <v>130</v>
      </c>
      <c r="D23" s="168" t="s">
        <v>131</v>
      </c>
      <c r="E23" s="175">
        <v>30</v>
      </c>
      <c r="F23" s="176"/>
      <c r="G23" s="119">
        <f>E23*F23</f>
        <v>0</v>
      </c>
      <c r="I23" s="9"/>
    </row>
    <row r="24" spans="1:7" ht="15">
      <c r="A24" s="105"/>
      <c r="B24" s="105"/>
      <c r="C24" s="121"/>
      <c r="D24" s="168"/>
      <c r="E24" s="175"/>
      <c r="F24" s="176"/>
      <c r="G24" s="119"/>
    </row>
    <row r="25" spans="1:9" ht="255">
      <c r="A25" s="105">
        <v>2</v>
      </c>
      <c r="B25" s="105">
        <v>7</v>
      </c>
      <c r="C25" s="121" t="s">
        <v>219</v>
      </c>
      <c r="D25" s="90" t="s">
        <v>4</v>
      </c>
      <c r="E25" s="91">
        <v>27</v>
      </c>
      <c r="F25" s="137"/>
      <c r="G25" s="119">
        <f>E25*F25</f>
        <v>0</v>
      </c>
      <c r="I25" s="9"/>
    </row>
    <row r="26" spans="1:7" ht="15">
      <c r="A26" s="105"/>
      <c r="B26" s="105"/>
      <c r="C26" s="121"/>
      <c r="D26" s="90"/>
      <c r="E26" s="91"/>
      <c r="F26" s="137"/>
      <c r="G26" s="119"/>
    </row>
    <row r="27" spans="1:9" ht="140.25" customHeight="1">
      <c r="A27" s="105">
        <v>2</v>
      </c>
      <c r="B27" s="105">
        <v>8</v>
      </c>
      <c r="C27" s="121" t="s">
        <v>220</v>
      </c>
      <c r="D27" s="90" t="s">
        <v>4</v>
      </c>
      <c r="E27" s="91">
        <v>9</v>
      </c>
      <c r="F27" s="137"/>
      <c r="G27" s="119">
        <f>E27*F27</f>
        <v>0</v>
      </c>
      <c r="I27" s="9"/>
    </row>
    <row r="28" spans="1:7" ht="15">
      <c r="A28" s="105"/>
      <c r="B28" s="105"/>
      <c r="C28" s="121"/>
      <c r="D28" s="90"/>
      <c r="E28" s="91"/>
      <c r="F28" s="137"/>
      <c r="G28" s="119"/>
    </row>
    <row r="29" spans="1:9" ht="90">
      <c r="A29" s="105">
        <v>2</v>
      </c>
      <c r="B29" s="105">
        <v>9</v>
      </c>
      <c r="C29" s="121" t="s">
        <v>221</v>
      </c>
      <c r="D29" s="90" t="s">
        <v>4</v>
      </c>
      <c r="E29" s="91">
        <v>34.5</v>
      </c>
      <c r="F29" s="137"/>
      <c r="G29" s="119">
        <f>E29*F29</f>
        <v>0</v>
      </c>
      <c r="I29" s="9"/>
    </row>
    <row r="30" spans="1:7" ht="15">
      <c r="A30" s="105"/>
      <c r="B30" s="105"/>
      <c r="C30" s="94"/>
      <c r="D30" s="90"/>
      <c r="E30" s="91"/>
      <c r="F30" s="137"/>
      <c r="G30" s="119"/>
    </row>
    <row r="31" spans="1:9" ht="75">
      <c r="A31" s="105">
        <v>2</v>
      </c>
      <c r="B31" s="105">
        <v>10</v>
      </c>
      <c r="C31" s="94" t="s">
        <v>135</v>
      </c>
      <c r="D31" s="90" t="s">
        <v>4</v>
      </c>
      <c r="E31" s="91">
        <v>108</v>
      </c>
      <c r="F31" s="137"/>
      <c r="G31" s="119">
        <f>E31*F31</f>
        <v>0</v>
      </c>
      <c r="I31" s="9"/>
    </row>
    <row r="32" spans="1:7" ht="15">
      <c r="A32" s="105"/>
      <c r="B32" s="105"/>
      <c r="C32" s="13"/>
      <c r="D32" s="90"/>
      <c r="E32" s="91"/>
      <c r="F32" s="137"/>
      <c r="G32" s="119"/>
    </row>
    <row r="33" spans="1:9" ht="174.75" customHeight="1">
      <c r="A33" s="111">
        <v>2</v>
      </c>
      <c r="B33" s="111">
        <v>11</v>
      </c>
      <c r="C33" s="94" t="s">
        <v>136</v>
      </c>
      <c r="D33" s="90" t="s">
        <v>4</v>
      </c>
      <c r="E33" s="91">
        <v>1730</v>
      </c>
      <c r="F33" s="137"/>
      <c r="G33" s="119">
        <f>E33*F33</f>
        <v>0</v>
      </c>
      <c r="I33" s="9"/>
    </row>
    <row r="34" spans="1:7" ht="15">
      <c r="A34" s="111"/>
      <c r="B34" s="111"/>
      <c r="C34" s="94"/>
      <c r="D34" s="90"/>
      <c r="E34" s="91"/>
      <c r="F34" s="137"/>
      <c r="G34" s="119"/>
    </row>
    <row r="35" spans="1:9" ht="120">
      <c r="A35" s="111">
        <v>2</v>
      </c>
      <c r="B35" s="111">
        <v>12</v>
      </c>
      <c r="C35" s="94" t="s">
        <v>137</v>
      </c>
      <c r="D35" s="90" t="s">
        <v>4</v>
      </c>
      <c r="E35" s="91">
        <v>80</v>
      </c>
      <c r="F35" s="137"/>
      <c r="G35" s="119">
        <f>E35*F35</f>
        <v>0</v>
      </c>
      <c r="I35" s="9"/>
    </row>
    <row r="36" spans="1:7" ht="15">
      <c r="A36" s="111"/>
      <c r="B36" s="111"/>
      <c r="C36" s="94"/>
      <c r="D36" s="90"/>
      <c r="E36" s="91"/>
      <c r="F36" s="137"/>
      <c r="G36" s="119"/>
    </row>
    <row r="37" spans="1:9" ht="90">
      <c r="A37" s="111">
        <v>2</v>
      </c>
      <c r="B37" s="111">
        <v>13</v>
      </c>
      <c r="C37" s="94" t="s">
        <v>138</v>
      </c>
      <c r="D37" s="90" t="s">
        <v>4</v>
      </c>
      <c r="E37" s="91">
        <v>12</v>
      </c>
      <c r="F37" s="137"/>
      <c r="G37" s="119">
        <f>E37*F37</f>
        <v>0</v>
      </c>
      <c r="I37" s="9"/>
    </row>
    <row r="38" spans="1:7" ht="15">
      <c r="A38" s="111"/>
      <c r="B38" s="111"/>
      <c r="C38" s="94"/>
      <c r="D38" s="90"/>
      <c r="E38" s="91"/>
      <c r="F38" s="137"/>
      <c r="G38" s="119"/>
    </row>
    <row r="39" spans="1:9" ht="77.25" customHeight="1">
      <c r="A39" s="111">
        <v>2</v>
      </c>
      <c r="B39" s="111">
        <v>14</v>
      </c>
      <c r="C39" s="94" t="s">
        <v>139</v>
      </c>
      <c r="D39" s="90" t="s">
        <v>4</v>
      </c>
      <c r="E39" s="91">
        <v>450</v>
      </c>
      <c r="F39" s="137"/>
      <c r="G39" s="119">
        <f>E39*F39</f>
        <v>0</v>
      </c>
      <c r="I39" s="9"/>
    </row>
    <row r="40" spans="1:7" ht="15">
      <c r="A40" s="111"/>
      <c r="B40" s="111"/>
      <c r="C40" s="94"/>
      <c r="D40" s="90"/>
      <c r="E40" s="91"/>
      <c r="F40" s="137"/>
      <c r="G40" s="119"/>
    </row>
    <row r="41" spans="1:6" ht="135">
      <c r="A41" s="111">
        <v>2</v>
      </c>
      <c r="B41" s="111">
        <v>15</v>
      </c>
      <c r="C41" s="94" t="s">
        <v>140</v>
      </c>
      <c r="D41" s="90"/>
      <c r="E41" s="91"/>
      <c r="F41" s="177"/>
    </row>
    <row r="42" spans="1:9" ht="18">
      <c r="A42" s="111"/>
      <c r="B42" s="111"/>
      <c r="C42" s="94" t="s">
        <v>222</v>
      </c>
      <c r="D42" s="90" t="s">
        <v>5</v>
      </c>
      <c r="E42" s="91">
        <v>250</v>
      </c>
      <c r="F42" s="137"/>
      <c r="G42" s="119">
        <f>E42*F42</f>
        <v>0</v>
      </c>
      <c r="I42" s="9"/>
    </row>
    <row r="43" spans="1:9" ht="18">
      <c r="A43" s="111"/>
      <c r="B43" s="111"/>
      <c r="C43" s="94" t="s">
        <v>223</v>
      </c>
      <c r="D43" s="90" t="s">
        <v>5</v>
      </c>
      <c r="E43" s="91">
        <v>1650</v>
      </c>
      <c r="F43" s="137"/>
      <c r="G43" s="119">
        <f>E43*F43</f>
        <v>0</v>
      </c>
      <c r="I43" s="9"/>
    </row>
    <row r="44" spans="1:7" ht="15">
      <c r="A44" s="111"/>
      <c r="B44" s="111"/>
      <c r="C44" s="94"/>
      <c r="D44" s="90"/>
      <c r="E44" s="91"/>
      <c r="F44" s="137"/>
      <c r="G44" s="119"/>
    </row>
    <row r="45" spans="1:9" ht="174.75" customHeight="1">
      <c r="A45" s="111">
        <v>2</v>
      </c>
      <c r="B45" s="111">
        <v>16</v>
      </c>
      <c r="C45" s="94" t="s">
        <v>143</v>
      </c>
      <c r="D45" s="90" t="s">
        <v>4</v>
      </c>
      <c r="E45" s="91">
        <v>230</v>
      </c>
      <c r="F45" s="137"/>
      <c r="G45" s="119">
        <f>E45*F45</f>
        <v>0</v>
      </c>
      <c r="I45" s="9"/>
    </row>
    <row r="46" spans="1:12" ht="15">
      <c r="A46" s="122"/>
      <c r="B46" s="122"/>
      <c r="C46" s="17"/>
      <c r="D46" s="108"/>
      <c r="E46" s="110"/>
      <c r="F46" s="142"/>
      <c r="G46" s="143"/>
      <c r="L46" s="14"/>
    </row>
    <row r="47" spans="1:12" ht="106.5" customHeight="1">
      <c r="A47" s="111">
        <v>2</v>
      </c>
      <c r="B47" s="111">
        <v>17</v>
      </c>
      <c r="C47" s="94" t="s">
        <v>144</v>
      </c>
      <c r="D47" s="90" t="s">
        <v>4</v>
      </c>
      <c r="E47" s="91">
        <v>250</v>
      </c>
      <c r="F47" s="137"/>
      <c r="G47" s="119">
        <f>E47*F47</f>
        <v>0</v>
      </c>
      <c r="I47" s="9"/>
      <c r="L47" s="14"/>
    </row>
    <row r="48" spans="1:12" ht="15">
      <c r="A48" s="122"/>
      <c r="B48" s="122"/>
      <c r="C48" s="204"/>
      <c r="D48" s="108"/>
      <c r="E48" s="110"/>
      <c r="F48" s="142"/>
      <c r="G48" s="143"/>
      <c r="L48" s="14"/>
    </row>
    <row r="49" spans="1:12" ht="106.5" customHeight="1">
      <c r="A49" s="111">
        <v>2</v>
      </c>
      <c r="B49" s="111">
        <v>18</v>
      </c>
      <c r="C49" s="94" t="s">
        <v>145</v>
      </c>
      <c r="D49" s="90" t="s">
        <v>4</v>
      </c>
      <c r="E49" s="91">
        <v>430</v>
      </c>
      <c r="F49" s="137"/>
      <c r="G49" s="119">
        <f>E49*F49</f>
        <v>0</v>
      </c>
      <c r="I49" s="9"/>
      <c r="L49" s="14"/>
    </row>
    <row r="50" spans="1:12" ht="15">
      <c r="A50" s="122"/>
      <c r="B50" s="122"/>
      <c r="C50" s="17"/>
      <c r="D50" s="108"/>
      <c r="E50" s="110"/>
      <c r="F50" s="142"/>
      <c r="G50" s="143"/>
      <c r="L50" s="14"/>
    </row>
    <row r="51" spans="1:12" ht="75">
      <c r="A51" s="120">
        <v>2</v>
      </c>
      <c r="B51" s="120">
        <v>19</v>
      </c>
      <c r="C51" s="89" t="s">
        <v>280</v>
      </c>
      <c r="D51" s="108" t="s">
        <v>11</v>
      </c>
      <c r="E51" s="110">
        <f>E13+E15-E33+E17-E31+E19-E47+E21-E35-E37-E45</f>
        <v>2778.5</v>
      </c>
      <c r="F51" s="142"/>
      <c r="G51" s="119">
        <f>E51*F51</f>
        <v>0</v>
      </c>
      <c r="I51" s="9"/>
      <c r="L51" s="14"/>
    </row>
    <row r="52" spans="1:10" ht="15">
      <c r="A52" s="105"/>
      <c r="B52" s="105"/>
      <c r="C52" s="94"/>
      <c r="D52" s="90"/>
      <c r="E52" s="107"/>
      <c r="F52" s="178"/>
      <c r="G52" s="144"/>
      <c r="I52" s="15"/>
      <c r="J52" s="15"/>
    </row>
    <row r="53" spans="1:7" s="8" customFormat="1" ht="15">
      <c r="A53" s="123"/>
      <c r="B53" s="123"/>
      <c r="C53" s="113" t="s">
        <v>3</v>
      </c>
      <c r="D53" s="114"/>
      <c r="E53" s="115"/>
      <c r="F53" s="137"/>
      <c r="G53" s="138">
        <f>SUM(G13:G52)</f>
        <v>0</v>
      </c>
    </row>
    <row r="54" spans="1:7" s="8" customFormat="1" ht="15">
      <c r="A54" s="123"/>
      <c r="B54" s="123"/>
      <c r="C54" s="113"/>
      <c r="D54" s="114"/>
      <c r="E54" s="115"/>
      <c r="F54" s="137"/>
      <c r="G54" s="138"/>
    </row>
    <row r="55" spans="1:7" s="8" customFormat="1" ht="28.5">
      <c r="A55" s="95">
        <v>3</v>
      </c>
      <c r="B55" s="95"/>
      <c r="C55" s="95" t="s">
        <v>146</v>
      </c>
      <c r="D55" s="114"/>
      <c r="E55" s="115"/>
      <c r="F55" s="137"/>
      <c r="G55" s="138"/>
    </row>
    <row r="56" spans="1:7" s="8" customFormat="1" ht="15">
      <c r="A56" s="123"/>
      <c r="B56" s="123"/>
      <c r="C56" s="113"/>
      <c r="D56" s="114"/>
      <c r="E56" s="115"/>
      <c r="F56" s="137"/>
      <c r="G56" s="138"/>
    </row>
    <row r="57" spans="1:10" s="8" customFormat="1" ht="150">
      <c r="A57" s="120">
        <v>3</v>
      </c>
      <c r="B57" s="120">
        <v>1</v>
      </c>
      <c r="C57" s="179" t="s">
        <v>147</v>
      </c>
      <c r="D57" s="108" t="s">
        <v>11</v>
      </c>
      <c r="E57" s="110">
        <v>86.5</v>
      </c>
      <c r="F57" s="142"/>
      <c r="G57" s="119">
        <f>E57*F57</f>
        <v>0</v>
      </c>
      <c r="I57" s="9"/>
      <c r="J57" s="180"/>
    </row>
    <row r="58" spans="1:7" s="8" customFormat="1" ht="15">
      <c r="A58" s="123"/>
      <c r="B58" s="123"/>
      <c r="C58" s="113"/>
      <c r="D58" s="114"/>
      <c r="E58" s="115"/>
      <c r="F58" s="137"/>
      <c r="G58" s="138"/>
    </row>
    <row r="59" spans="1:7" s="8" customFormat="1" ht="254.25" customHeight="1">
      <c r="A59" s="120">
        <v>3</v>
      </c>
      <c r="B59" s="120">
        <v>2</v>
      </c>
      <c r="C59" s="179" t="s">
        <v>224</v>
      </c>
      <c r="D59" s="114"/>
      <c r="E59" s="115"/>
      <c r="F59" s="137"/>
      <c r="G59" s="138"/>
    </row>
    <row r="60" spans="1:7" s="8" customFormat="1" ht="15">
      <c r="A60" s="123"/>
      <c r="B60" s="123"/>
      <c r="C60" s="181" t="s">
        <v>149</v>
      </c>
      <c r="D60" s="108" t="s">
        <v>131</v>
      </c>
      <c r="E60" s="182">
        <v>146</v>
      </c>
      <c r="F60" s="142"/>
      <c r="G60" s="119">
        <f>E60*F60</f>
        <v>0</v>
      </c>
    </row>
    <row r="61" spans="1:7" s="8" customFormat="1" ht="15">
      <c r="A61" s="123"/>
      <c r="B61" s="123"/>
      <c r="C61" s="183" t="s">
        <v>150</v>
      </c>
      <c r="D61" s="114"/>
      <c r="E61" s="115"/>
      <c r="F61" s="137"/>
      <c r="G61" s="138"/>
    </row>
    <row r="62" spans="1:7" s="8" customFormat="1" ht="15">
      <c r="A62" s="123"/>
      <c r="B62" s="123"/>
      <c r="C62" s="183" t="s">
        <v>151</v>
      </c>
      <c r="D62" s="114"/>
      <c r="E62" s="115"/>
      <c r="F62" s="137"/>
      <c r="G62" s="138"/>
    </row>
    <row r="63" spans="1:12" s="8" customFormat="1" ht="15">
      <c r="A63" s="123"/>
      <c r="B63" s="123"/>
      <c r="C63" s="183" t="s">
        <v>152</v>
      </c>
      <c r="D63" s="114"/>
      <c r="E63" s="115"/>
      <c r="F63" s="137"/>
      <c r="G63" s="138"/>
      <c r="K63" s="184"/>
      <c r="L63" s="185"/>
    </row>
    <row r="64" spans="1:7" s="8" customFormat="1" ht="15">
      <c r="A64" s="123"/>
      <c r="B64" s="123"/>
      <c r="C64" s="181" t="s">
        <v>153</v>
      </c>
      <c r="D64" s="108" t="s">
        <v>131</v>
      </c>
      <c r="E64" s="182">
        <v>146</v>
      </c>
      <c r="F64" s="142"/>
      <c r="G64" s="119">
        <f>E64*F64</f>
        <v>0</v>
      </c>
    </row>
    <row r="65" spans="1:7" s="8" customFormat="1" ht="15">
      <c r="A65" s="123"/>
      <c r="B65" s="123"/>
      <c r="C65" s="183" t="s">
        <v>154</v>
      </c>
      <c r="D65" s="114"/>
      <c r="E65" s="115"/>
      <c r="F65" s="137"/>
      <c r="G65" s="138"/>
    </row>
    <row r="66" spans="1:7" s="8" customFormat="1" ht="15">
      <c r="A66" s="123"/>
      <c r="B66" s="123"/>
      <c r="C66" s="183" t="s">
        <v>155</v>
      </c>
      <c r="D66" s="114"/>
      <c r="E66" s="115"/>
      <c r="F66" s="137"/>
      <c r="G66" s="138"/>
    </row>
    <row r="67" spans="1:12" s="8" customFormat="1" ht="15">
      <c r="A67" s="123"/>
      <c r="B67" s="123"/>
      <c r="C67" s="183" t="s">
        <v>156</v>
      </c>
      <c r="D67" s="114"/>
      <c r="E67" s="115"/>
      <c r="F67" s="137"/>
      <c r="G67" s="138"/>
      <c r="K67" s="184"/>
      <c r="L67" s="185"/>
    </row>
    <row r="68" spans="1:7" s="8" customFormat="1" ht="15">
      <c r="A68" s="123"/>
      <c r="B68" s="123"/>
      <c r="C68" s="181" t="s">
        <v>225</v>
      </c>
      <c r="D68" s="108" t="s">
        <v>131</v>
      </c>
      <c r="E68" s="182">
        <v>146</v>
      </c>
      <c r="F68" s="142"/>
      <c r="G68" s="119">
        <f>E68*F68</f>
        <v>0</v>
      </c>
    </row>
    <row r="69" spans="1:7" s="8" customFormat="1" ht="15">
      <c r="A69" s="123"/>
      <c r="B69" s="123"/>
      <c r="C69" s="183" t="s">
        <v>226</v>
      </c>
      <c r="D69" s="114"/>
      <c r="E69" s="115"/>
      <c r="F69" s="137"/>
      <c r="G69" s="138"/>
    </row>
    <row r="70" spans="1:7" s="8" customFormat="1" ht="15">
      <c r="A70" s="123"/>
      <c r="B70" s="123"/>
      <c r="C70" s="183" t="s">
        <v>227</v>
      </c>
      <c r="D70" s="114"/>
      <c r="E70" s="115"/>
      <c r="F70" s="137"/>
      <c r="G70" s="138"/>
    </row>
    <row r="71" spans="1:13" s="8" customFormat="1" ht="15">
      <c r="A71" s="123"/>
      <c r="B71" s="123"/>
      <c r="C71" s="183" t="s">
        <v>228</v>
      </c>
      <c r="D71" s="114"/>
      <c r="E71" s="115"/>
      <c r="F71" s="137"/>
      <c r="G71" s="138"/>
      <c r="K71" s="184"/>
      <c r="L71" s="185"/>
      <c r="M71" s="185"/>
    </row>
    <row r="72" spans="1:9" ht="15">
      <c r="A72" s="95"/>
      <c r="B72" s="95"/>
      <c r="C72" s="120" t="s">
        <v>229</v>
      </c>
      <c r="D72" s="98"/>
      <c r="E72" s="124"/>
      <c r="F72" s="186"/>
      <c r="G72" s="138"/>
      <c r="I72" s="184"/>
    </row>
    <row r="73" spans="1:13" ht="15">
      <c r="A73" s="95"/>
      <c r="B73" s="95"/>
      <c r="C73" s="181" t="s">
        <v>230</v>
      </c>
      <c r="D73" s="108" t="s">
        <v>131</v>
      </c>
      <c r="E73" s="182">
        <v>146</v>
      </c>
      <c r="F73" s="142"/>
      <c r="G73" s="119">
        <f>E73*F73</f>
        <v>0</v>
      </c>
      <c r="I73" s="8"/>
      <c r="J73" s="8"/>
      <c r="K73" s="8"/>
      <c r="L73" s="8"/>
      <c r="M73" s="8"/>
    </row>
    <row r="74" spans="1:13" ht="15">
      <c r="A74" s="118"/>
      <c r="B74" s="95"/>
      <c r="C74" s="183" t="s">
        <v>231</v>
      </c>
      <c r="D74" s="114"/>
      <c r="E74" s="115"/>
      <c r="F74" s="177"/>
      <c r="I74" s="8"/>
      <c r="J74" s="8"/>
      <c r="K74" s="8"/>
      <c r="L74" s="8"/>
      <c r="M74" s="8"/>
    </row>
    <row r="75" spans="1:13" ht="15">
      <c r="A75" s="118"/>
      <c r="B75" s="95"/>
      <c r="C75" s="183" t="s">
        <v>232</v>
      </c>
      <c r="D75" s="114"/>
      <c r="E75" s="115"/>
      <c r="F75" s="177"/>
      <c r="I75" s="8"/>
      <c r="J75" s="8"/>
      <c r="K75" s="8"/>
      <c r="L75" s="8"/>
      <c r="M75" s="8"/>
    </row>
    <row r="76" spans="1:13" ht="15">
      <c r="A76" s="118"/>
      <c r="B76" s="95"/>
      <c r="C76" s="183" t="s">
        <v>233</v>
      </c>
      <c r="D76" s="114"/>
      <c r="E76" s="115"/>
      <c r="F76" s="177"/>
      <c r="I76" s="8"/>
      <c r="J76" s="8"/>
      <c r="K76" s="184"/>
      <c r="L76" s="185"/>
      <c r="M76" s="185"/>
    </row>
    <row r="77" spans="1:6" ht="15">
      <c r="A77" s="118"/>
      <c r="B77" s="95"/>
      <c r="C77" s="120" t="s">
        <v>234</v>
      </c>
      <c r="D77" s="98"/>
      <c r="E77" s="124"/>
      <c r="F77" s="177"/>
    </row>
    <row r="78" spans="1:13" ht="15">
      <c r="A78" s="118"/>
      <c r="B78" s="95"/>
      <c r="C78" s="181" t="s">
        <v>235</v>
      </c>
      <c r="D78" s="108" t="s">
        <v>131</v>
      </c>
      <c r="E78" s="182">
        <v>146</v>
      </c>
      <c r="F78" s="142"/>
      <c r="G78" s="119">
        <f>E78*F78</f>
        <v>0</v>
      </c>
      <c r="I78" s="8"/>
      <c r="J78" s="8"/>
      <c r="K78" s="8"/>
      <c r="L78" s="8"/>
      <c r="M78" s="8"/>
    </row>
    <row r="79" spans="1:13" ht="15">
      <c r="A79" s="118"/>
      <c r="B79" s="95"/>
      <c r="C79" s="183" t="s">
        <v>236</v>
      </c>
      <c r="D79" s="114"/>
      <c r="E79" s="115"/>
      <c r="F79" s="177"/>
      <c r="I79" s="8"/>
      <c r="J79" s="8"/>
      <c r="K79" s="8"/>
      <c r="L79" s="8"/>
      <c r="M79" s="8"/>
    </row>
    <row r="80" spans="1:13" ht="15">
      <c r="A80" s="118"/>
      <c r="B80" s="95"/>
      <c r="C80" s="183" t="s">
        <v>237</v>
      </c>
      <c r="D80" s="114"/>
      <c r="E80" s="115"/>
      <c r="F80" s="177"/>
      <c r="I80" s="8"/>
      <c r="J80" s="8"/>
      <c r="K80" s="8"/>
      <c r="L80" s="8"/>
      <c r="M80" s="8"/>
    </row>
    <row r="81" spans="1:13" ht="15">
      <c r="A81" s="118"/>
      <c r="B81" s="95"/>
      <c r="C81" s="183" t="s">
        <v>238</v>
      </c>
      <c r="D81" s="114"/>
      <c r="E81" s="115"/>
      <c r="F81" s="177"/>
      <c r="I81" s="8"/>
      <c r="J81" s="8"/>
      <c r="K81" s="184"/>
      <c r="L81" s="185"/>
      <c r="M81" s="185"/>
    </row>
    <row r="82" spans="1:6" ht="15">
      <c r="A82" s="118"/>
      <c r="B82" s="95"/>
      <c r="C82" s="120" t="s">
        <v>234</v>
      </c>
      <c r="D82" s="98"/>
      <c r="E82" s="124"/>
      <c r="F82" s="177"/>
    </row>
    <row r="83" spans="1:11" ht="15">
      <c r="A83" s="118"/>
      <c r="B83" s="95"/>
      <c r="C83" s="181" t="s">
        <v>171</v>
      </c>
      <c r="D83" s="108" t="s">
        <v>131</v>
      </c>
      <c r="E83" s="182">
        <v>438</v>
      </c>
      <c r="F83" s="142"/>
      <c r="G83" s="119">
        <f>E83*F83</f>
        <v>0</v>
      </c>
      <c r="I83" s="8"/>
      <c r="J83" s="8"/>
      <c r="K83" s="8"/>
    </row>
    <row r="84" spans="1:11" ht="15">
      <c r="A84" s="118"/>
      <c r="B84" s="95"/>
      <c r="C84" s="183" t="s">
        <v>172</v>
      </c>
      <c r="D84" s="114"/>
      <c r="E84" s="115"/>
      <c r="F84" s="177"/>
      <c r="I84" s="8"/>
      <c r="J84" s="8"/>
      <c r="K84" s="8"/>
    </row>
    <row r="85" spans="1:11" ht="15">
      <c r="A85" s="118"/>
      <c r="B85" s="95"/>
      <c r="C85" s="183" t="s">
        <v>173</v>
      </c>
      <c r="D85" s="114"/>
      <c r="E85" s="115"/>
      <c r="F85" s="177"/>
      <c r="I85" s="8"/>
      <c r="J85" s="8"/>
      <c r="K85" s="8"/>
    </row>
    <row r="86" spans="1:12" ht="15">
      <c r="A86" s="118"/>
      <c r="B86" s="95"/>
      <c r="C86" s="183" t="s">
        <v>156</v>
      </c>
      <c r="D86" s="114"/>
      <c r="E86" s="115"/>
      <c r="F86" s="177"/>
      <c r="I86" s="8"/>
      <c r="J86" s="8"/>
      <c r="K86" s="184"/>
      <c r="L86" s="185"/>
    </row>
    <row r="87" spans="1:6" ht="15">
      <c r="A87" s="118"/>
      <c r="B87" s="95"/>
      <c r="C87" s="96"/>
      <c r="D87" s="90"/>
      <c r="E87" s="91"/>
      <c r="F87" s="177"/>
    </row>
    <row r="88" spans="1:6" ht="210">
      <c r="A88" s="120">
        <v>3</v>
      </c>
      <c r="B88" s="120">
        <v>3</v>
      </c>
      <c r="C88" s="179" t="s">
        <v>239</v>
      </c>
      <c r="D88" s="90"/>
      <c r="E88" s="91"/>
      <c r="F88" s="177"/>
    </row>
    <row r="89" spans="1:11" ht="15">
      <c r="A89" s="118"/>
      <c r="B89" s="95"/>
      <c r="C89" s="181" t="s">
        <v>240</v>
      </c>
      <c r="D89" s="108" t="s">
        <v>131</v>
      </c>
      <c r="E89" s="182">
        <v>292</v>
      </c>
      <c r="F89" s="142"/>
      <c r="G89" s="119">
        <f>E89*F89</f>
        <v>0</v>
      </c>
      <c r="I89" s="8"/>
      <c r="J89" s="8"/>
      <c r="K89" s="8"/>
    </row>
    <row r="90" spans="1:11" ht="15">
      <c r="A90" s="118"/>
      <c r="B90" s="95"/>
      <c r="C90" s="183" t="s">
        <v>176</v>
      </c>
      <c r="D90" s="114"/>
      <c r="E90" s="115"/>
      <c r="F90" s="177"/>
      <c r="I90" s="8"/>
      <c r="J90" s="8"/>
      <c r="K90" s="8"/>
    </row>
    <row r="91" spans="1:11" ht="15">
      <c r="A91" s="118"/>
      <c r="B91" s="95"/>
      <c r="C91" s="183" t="s">
        <v>177</v>
      </c>
      <c r="D91" s="114"/>
      <c r="E91" s="115"/>
      <c r="F91" s="177"/>
      <c r="I91" s="8"/>
      <c r="J91" s="8"/>
      <c r="K91" s="8"/>
    </row>
    <row r="92" spans="1:12" ht="15">
      <c r="A92" s="118"/>
      <c r="B92" s="95"/>
      <c r="C92" s="183" t="s">
        <v>178</v>
      </c>
      <c r="D92" s="114"/>
      <c r="E92" s="115"/>
      <c r="F92" s="177"/>
      <c r="I92" s="8"/>
      <c r="J92" s="8"/>
      <c r="K92" s="184"/>
      <c r="L92" s="185"/>
    </row>
    <row r="93" spans="1:6" ht="15">
      <c r="A93" s="118"/>
      <c r="B93" s="95"/>
      <c r="C93" s="183"/>
      <c r="D93" s="114"/>
      <c r="E93" s="115"/>
      <c r="F93" s="177"/>
    </row>
    <row r="94" spans="1:6" ht="135">
      <c r="A94" s="120">
        <v>3</v>
      </c>
      <c r="B94" s="120">
        <v>4</v>
      </c>
      <c r="C94" s="187" t="s">
        <v>179</v>
      </c>
      <c r="D94" s="114"/>
      <c r="E94" s="115"/>
      <c r="F94" s="177"/>
    </row>
    <row r="95" spans="1:9" ht="18">
      <c r="A95" s="118"/>
      <c r="B95" s="95"/>
      <c r="C95" s="188" t="s">
        <v>180</v>
      </c>
      <c r="D95" s="168" t="s">
        <v>181</v>
      </c>
      <c r="E95" s="189">
        <v>7.05</v>
      </c>
      <c r="F95" s="142"/>
      <c r="G95" s="119">
        <f>E95*F95</f>
        <v>0</v>
      </c>
      <c r="I95" s="9"/>
    </row>
    <row r="96" spans="1:9" ht="18">
      <c r="A96" s="118"/>
      <c r="B96" s="95"/>
      <c r="C96" s="188" t="s">
        <v>182</v>
      </c>
      <c r="D96" s="168" t="s">
        <v>183</v>
      </c>
      <c r="E96" s="189">
        <f>2*13.76</f>
        <v>27.52</v>
      </c>
      <c r="F96" s="142"/>
      <c r="G96" s="119">
        <f>E96*F96</f>
        <v>0</v>
      </c>
      <c r="I96" s="9"/>
    </row>
    <row r="97" spans="1:6" ht="15">
      <c r="A97" s="118"/>
      <c r="B97" s="95"/>
      <c r="C97" s="183"/>
      <c r="D97" s="114"/>
      <c r="E97" s="115"/>
      <c r="F97" s="177"/>
    </row>
    <row r="98" spans="1:6" ht="225">
      <c r="A98" s="120">
        <v>3</v>
      </c>
      <c r="B98" s="120">
        <v>5</v>
      </c>
      <c r="C98" s="187" t="s">
        <v>184</v>
      </c>
      <c r="D98" s="114"/>
      <c r="E98" s="115"/>
      <c r="F98" s="177"/>
    </row>
    <row r="99" spans="1:9" ht="18">
      <c r="A99" s="118"/>
      <c r="B99" s="95"/>
      <c r="C99" s="188" t="s">
        <v>180</v>
      </c>
      <c r="D99" s="168" t="s">
        <v>181</v>
      </c>
      <c r="E99" s="189">
        <v>22.05</v>
      </c>
      <c r="F99" s="142"/>
      <c r="G99" s="119">
        <f>E99*F99</f>
        <v>0</v>
      </c>
      <c r="I99" s="9"/>
    </row>
    <row r="100" spans="1:9" ht="18">
      <c r="A100" s="118"/>
      <c r="B100" s="95"/>
      <c r="C100" s="188" t="s">
        <v>182</v>
      </c>
      <c r="D100" s="168" t="s">
        <v>183</v>
      </c>
      <c r="E100" s="189">
        <v>176.15</v>
      </c>
      <c r="F100" s="142"/>
      <c r="G100" s="119">
        <f>E100*F100</f>
        <v>0</v>
      </c>
      <c r="I100" s="9"/>
    </row>
    <row r="101" spans="1:9" ht="15">
      <c r="A101" s="118"/>
      <c r="B101" s="95"/>
      <c r="C101" s="188" t="s">
        <v>185</v>
      </c>
      <c r="D101" s="168" t="s">
        <v>131</v>
      </c>
      <c r="E101" s="175">
        <v>22</v>
      </c>
      <c r="F101" s="142"/>
      <c r="G101" s="119">
        <f>E101*F101</f>
        <v>0</v>
      </c>
      <c r="I101" s="9"/>
    </row>
    <row r="102" spans="1:6" ht="15">
      <c r="A102" s="118"/>
      <c r="B102" s="95"/>
      <c r="C102" s="183"/>
      <c r="D102" s="114"/>
      <c r="E102" s="115"/>
      <c r="F102" s="177"/>
    </row>
    <row r="103" spans="1:6" ht="180">
      <c r="A103" s="120">
        <v>3</v>
      </c>
      <c r="B103" s="120">
        <v>6</v>
      </c>
      <c r="C103" s="187" t="s">
        <v>186</v>
      </c>
      <c r="D103" s="114"/>
      <c r="E103" s="115"/>
      <c r="F103" s="177"/>
    </row>
    <row r="104" spans="1:9" ht="18">
      <c r="A104" s="118"/>
      <c r="B104" s="95"/>
      <c r="C104" s="188" t="s">
        <v>180</v>
      </c>
      <c r="D104" s="168" t="s">
        <v>181</v>
      </c>
      <c r="E104" s="189">
        <f>2*5.425</f>
        <v>10.85</v>
      </c>
      <c r="F104" s="142"/>
      <c r="G104" s="119">
        <f>E104*F104</f>
        <v>0</v>
      </c>
      <c r="I104" s="9"/>
    </row>
    <row r="105" spans="1:9" ht="18">
      <c r="A105" s="118"/>
      <c r="B105" s="95"/>
      <c r="C105" s="188" t="s">
        <v>182</v>
      </c>
      <c r="D105" s="168" t="s">
        <v>183</v>
      </c>
      <c r="E105" s="189">
        <f>2*20.49</f>
        <v>40.98</v>
      </c>
      <c r="F105" s="142"/>
      <c r="G105" s="119">
        <f>E105*F105</f>
        <v>0</v>
      </c>
      <c r="I105" s="9"/>
    </row>
    <row r="106" spans="1:6" ht="15">
      <c r="A106" s="118"/>
      <c r="B106" s="95"/>
      <c r="C106" s="183"/>
      <c r="D106" s="114"/>
      <c r="E106" s="115"/>
      <c r="F106" s="177"/>
    </row>
    <row r="107" spans="1:9" ht="180">
      <c r="A107" s="120">
        <v>3</v>
      </c>
      <c r="B107" s="120">
        <v>7</v>
      </c>
      <c r="C107" s="190" t="s">
        <v>187</v>
      </c>
      <c r="D107" s="168" t="s">
        <v>181</v>
      </c>
      <c r="E107" s="189">
        <v>10</v>
      </c>
      <c r="F107" s="142"/>
      <c r="G107" s="119">
        <f>E107*F107</f>
        <v>0</v>
      </c>
      <c r="I107" s="9"/>
    </row>
    <row r="108" spans="1:6" ht="15">
      <c r="A108" s="118"/>
      <c r="B108" s="95"/>
      <c r="C108" s="183"/>
      <c r="D108" s="114"/>
      <c r="E108" s="115"/>
      <c r="F108" s="177"/>
    </row>
    <row r="109" spans="1:9" ht="90">
      <c r="A109" s="120">
        <v>3</v>
      </c>
      <c r="B109" s="120">
        <v>8</v>
      </c>
      <c r="C109" s="94" t="s">
        <v>188</v>
      </c>
      <c r="D109" s="168" t="s">
        <v>189</v>
      </c>
      <c r="E109" s="189">
        <v>3762</v>
      </c>
      <c r="F109" s="142"/>
      <c r="G109" s="119">
        <f>E109*F109</f>
        <v>0</v>
      </c>
      <c r="I109" s="9"/>
    </row>
    <row r="110" spans="1:6" ht="15">
      <c r="A110" s="118"/>
      <c r="B110" s="95"/>
      <c r="C110" s="96"/>
      <c r="D110" s="90"/>
      <c r="E110" s="91"/>
      <c r="F110" s="177"/>
    </row>
    <row r="111" spans="1:7" ht="15">
      <c r="A111" s="118"/>
      <c r="B111" s="95"/>
      <c r="C111" s="113" t="s">
        <v>3</v>
      </c>
      <c r="D111" s="114"/>
      <c r="E111" s="115"/>
      <c r="F111" s="137"/>
      <c r="G111" s="138">
        <f>SUM(G57:G109)</f>
        <v>0</v>
      </c>
    </row>
    <row r="112" spans="1:6" ht="15">
      <c r="A112" s="118"/>
      <c r="B112" s="95"/>
      <c r="C112" s="96"/>
      <c r="D112" s="90"/>
      <c r="E112" s="91"/>
      <c r="F112" s="177"/>
    </row>
    <row r="113" spans="1:7" ht="15.75">
      <c r="A113" s="191">
        <v>4</v>
      </c>
      <c r="B113" s="191"/>
      <c r="C113" s="192" t="s">
        <v>190</v>
      </c>
      <c r="D113" s="193"/>
      <c r="E113" s="194"/>
      <c r="F113" s="195"/>
      <c r="G113" s="196"/>
    </row>
    <row r="114" spans="1:6" ht="15">
      <c r="A114" s="118"/>
      <c r="B114" s="95"/>
      <c r="C114" s="96"/>
      <c r="D114" s="90"/>
      <c r="E114" s="91"/>
      <c r="F114" s="177"/>
    </row>
    <row r="115" spans="1:6" ht="150">
      <c r="A115" s="120">
        <v>4</v>
      </c>
      <c r="B115" s="120">
        <v>1</v>
      </c>
      <c r="C115" s="94" t="s">
        <v>191</v>
      </c>
      <c r="D115" s="90"/>
      <c r="E115" s="91"/>
      <c r="F115" s="177"/>
    </row>
    <row r="116" spans="1:9" ht="18">
      <c r="A116" s="118"/>
      <c r="B116" s="95"/>
      <c r="C116" s="197" t="s">
        <v>192</v>
      </c>
      <c r="D116" s="168" t="s">
        <v>193</v>
      </c>
      <c r="E116" s="189">
        <v>275</v>
      </c>
      <c r="F116" s="142"/>
      <c r="G116" s="119">
        <f>E116*F116</f>
        <v>0</v>
      </c>
      <c r="I116" s="9"/>
    </row>
    <row r="117" spans="1:9" ht="18">
      <c r="A117" s="118"/>
      <c r="B117" s="95"/>
      <c r="C117" s="197" t="s">
        <v>194</v>
      </c>
      <c r="D117" s="168" t="s">
        <v>193</v>
      </c>
      <c r="E117" s="189">
        <v>17</v>
      </c>
      <c r="F117" s="142"/>
      <c r="G117" s="119">
        <f>E117*F117</f>
        <v>0</v>
      </c>
      <c r="I117" s="9"/>
    </row>
    <row r="118" spans="1:9" ht="15">
      <c r="A118" s="118"/>
      <c r="B118" s="95"/>
      <c r="C118" s="197" t="s">
        <v>195</v>
      </c>
      <c r="D118" s="168" t="s">
        <v>131</v>
      </c>
      <c r="E118" s="175">
        <v>7</v>
      </c>
      <c r="F118" s="142"/>
      <c r="G118" s="119">
        <f>E118*F118</f>
        <v>0</v>
      </c>
      <c r="I118" s="9"/>
    </row>
    <row r="119" spans="1:9" ht="15">
      <c r="A119" s="118"/>
      <c r="B119" s="95"/>
      <c r="C119" s="197" t="s">
        <v>241</v>
      </c>
      <c r="D119" s="168" t="s">
        <v>131</v>
      </c>
      <c r="E119" s="175">
        <v>1</v>
      </c>
      <c r="F119" s="142"/>
      <c r="G119" s="119">
        <f>E119*F119</f>
        <v>0</v>
      </c>
      <c r="I119" s="9"/>
    </row>
    <row r="120" spans="1:9" ht="15">
      <c r="A120" s="118"/>
      <c r="B120" s="95"/>
      <c r="C120" s="197" t="s">
        <v>196</v>
      </c>
      <c r="D120" s="168" t="s">
        <v>131</v>
      </c>
      <c r="E120" s="175">
        <v>2</v>
      </c>
      <c r="F120" s="142"/>
      <c r="G120" s="119">
        <f>E120*F120</f>
        <v>0</v>
      </c>
      <c r="I120" s="9"/>
    </row>
    <row r="121" spans="1:6" ht="15">
      <c r="A121" s="118"/>
      <c r="B121" s="95"/>
      <c r="C121" s="96"/>
      <c r="D121" s="90"/>
      <c r="E121" s="91"/>
      <c r="F121" s="177"/>
    </row>
    <row r="122" spans="1:7" ht="15">
      <c r="A122" s="118"/>
      <c r="B122" s="95"/>
      <c r="C122" s="113" t="s">
        <v>3</v>
      </c>
      <c r="D122" s="114"/>
      <c r="E122" s="115"/>
      <c r="F122" s="137"/>
      <c r="G122" s="138">
        <f>SUM(G116:G120)</f>
        <v>0</v>
      </c>
    </row>
    <row r="123" spans="1:6" ht="15">
      <c r="A123" s="118"/>
      <c r="B123" s="95"/>
      <c r="C123" s="96"/>
      <c r="D123" s="90"/>
      <c r="E123" s="91"/>
      <c r="F123" s="177"/>
    </row>
    <row r="124" spans="1:6" ht="15.75">
      <c r="A124" s="191">
        <v>5</v>
      </c>
      <c r="B124" s="191"/>
      <c r="C124" s="191" t="s">
        <v>198</v>
      </c>
      <c r="D124" s="90"/>
      <c r="E124" s="91"/>
      <c r="F124" s="177"/>
    </row>
    <row r="125" spans="1:6" ht="15">
      <c r="A125" s="118"/>
      <c r="B125" s="95"/>
      <c r="C125" s="96"/>
      <c r="D125" s="90"/>
      <c r="E125" s="91"/>
      <c r="F125" s="177"/>
    </row>
    <row r="126" spans="1:9" ht="105">
      <c r="A126" s="120">
        <v>5</v>
      </c>
      <c r="B126" s="120">
        <v>1</v>
      </c>
      <c r="C126" s="94" t="s">
        <v>199</v>
      </c>
      <c r="D126" s="168" t="s">
        <v>131</v>
      </c>
      <c r="E126" s="175">
        <v>2</v>
      </c>
      <c r="F126" s="142"/>
      <c r="G126" s="119">
        <f>E126*F126</f>
        <v>0</v>
      </c>
      <c r="I126" s="9"/>
    </row>
    <row r="127" spans="1:6" ht="15">
      <c r="A127" s="118"/>
      <c r="B127" s="95"/>
      <c r="C127" s="96"/>
      <c r="D127" s="90"/>
      <c r="E127" s="91"/>
      <c r="F127" s="92"/>
    </row>
    <row r="128" spans="1:7" ht="15">
      <c r="A128" s="118"/>
      <c r="B128" s="95"/>
      <c r="C128" s="113" t="s">
        <v>3</v>
      </c>
      <c r="D128" s="114"/>
      <c r="E128" s="115"/>
      <c r="F128" s="91"/>
      <c r="G128" s="138">
        <f>SUM(G126)</f>
        <v>0</v>
      </c>
    </row>
    <row r="129" spans="1:7" ht="15">
      <c r="A129" s="118"/>
      <c r="B129" s="95"/>
      <c r="C129" s="113"/>
      <c r="D129" s="114"/>
      <c r="E129" s="115"/>
      <c r="F129" s="91"/>
      <c r="G129" s="138"/>
    </row>
    <row r="130" spans="1:7" ht="15.75">
      <c r="A130" s="191">
        <v>6</v>
      </c>
      <c r="B130" s="191"/>
      <c r="C130" s="191" t="s">
        <v>200</v>
      </c>
      <c r="D130" s="114"/>
      <c r="E130" s="115"/>
      <c r="F130" s="91"/>
      <c r="G130" s="138"/>
    </row>
    <row r="131" spans="1:7" ht="15">
      <c r="A131" s="118"/>
      <c r="B131" s="95"/>
      <c r="C131" s="113"/>
      <c r="D131" s="114"/>
      <c r="E131" s="115"/>
      <c r="F131" s="91"/>
      <c r="G131" s="138"/>
    </row>
    <row r="132" spans="1:9" ht="114" customHeight="1">
      <c r="A132" s="120">
        <v>6</v>
      </c>
      <c r="B132" s="120">
        <v>1</v>
      </c>
      <c r="C132" s="94" t="s">
        <v>201</v>
      </c>
      <c r="D132" s="168" t="s">
        <v>131</v>
      </c>
      <c r="E132" s="175">
        <v>9</v>
      </c>
      <c r="F132" s="142"/>
      <c r="G132" s="119">
        <f>E132*F132</f>
        <v>0</v>
      </c>
      <c r="I132" s="9"/>
    </row>
    <row r="133" spans="1:7" ht="15">
      <c r="A133" s="118"/>
      <c r="B133" s="95"/>
      <c r="C133" s="113"/>
      <c r="D133" s="114"/>
      <c r="E133" s="115"/>
      <c r="F133" s="91"/>
      <c r="G133" s="138"/>
    </row>
    <row r="134" spans="1:9" ht="105">
      <c r="A134" s="120">
        <v>6</v>
      </c>
      <c r="B134" s="120">
        <v>2</v>
      </c>
      <c r="C134" s="94" t="s">
        <v>202</v>
      </c>
      <c r="D134" s="168" t="s">
        <v>193</v>
      </c>
      <c r="E134" s="189">
        <v>204</v>
      </c>
      <c r="F134" s="142"/>
      <c r="G134" s="119">
        <f>E134*F134</f>
        <v>0</v>
      </c>
      <c r="I134" s="9"/>
    </row>
    <row r="135" spans="1:7" ht="15">
      <c r="A135" s="118"/>
      <c r="B135" s="95"/>
      <c r="C135" s="113"/>
      <c r="D135" s="114"/>
      <c r="E135" s="115"/>
      <c r="F135" s="91"/>
      <c r="G135" s="138"/>
    </row>
    <row r="136" spans="1:9" ht="105">
      <c r="A136" s="120">
        <v>6</v>
      </c>
      <c r="B136" s="120">
        <v>3</v>
      </c>
      <c r="C136" s="94" t="s">
        <v>203</v>
      </c>
      <c r="I136" s="9"/>
    </row>
    <row r="137" spans="1:9" ht="18">
      <c r="A137" s="118"/>
      <c r="B137" s="95"/>
      <c r="C137" s="183" t="s">
        <v>204</v>
      </c>
      <c r="D137" s="168" t="s">
        <v>183</v>
      </c>
      <c r="E137" s="189">
        <v>195</v>
      </c>
      <c r="F137" s="142"/>
      <c r="G137" s="119">
        <f>E137*F137</f>
        <v>0</v>
      </c>
      <c r="I137" s="9"/>
    </row>
    <row r="138" spans="1:7" ht="15">
      <c r="A138" s="118"/>
      <c r="B138" s="95"/>
      <c r="C138" s="113"/>
      <c r="D138" s="114"/>
      <c r="E138" s="115"/>
      <c r="F138" s="91"/>
      <c r="G138" s="138"/>
    </row>
    <row r="139" spans="1:9" ht="225">
      <c r="A139" s="120">
        <v>6</v>
      </c>
      <c r="B139" s="120">
        <v>4</v>
      </c>
      <c r="C139" s="94" t="s">
        <v>205</v>
      </c>
      <c r="D139" s="168" t="s">
        <v>183</v>
      </c>
      <c r="E139" s="189">
        <v>1350</v>
      </c>
      <c r="F139" s="142"/>
      <c r="G139" s="119">
        <f>E139*F139</f>
        <v>0</v>
      </c>
      <c r="I139" s="9"/>
    </row>
    <row r="140" spans="1:7" ht="15">
      <c r="A140" s="118"/>
      <c r="B140" s="95"/>
      <c r="C140" s="113"/>
      <c r="D140" s="114"/>
      <c r="E140" s="115"/>
      <c r="F140" s="91"/>
      <c r="G140" s="138"/>
    </row>
    <row r="141" spans="1:7" ht="75">
      <c r="A141" s="120">
        <v>6</v>
      </c>
      <c r="B141" s="120">
        <v>5</v>
      </c>
      <c r="C141" s="94" t="s">
        <v>206</v>
      </c>
      <c r="D141" s="114"/>
      <c r="E141" s="115"/>
      <c r="F141" s="91"/>
      <c r="G141" s="138"/>
    </row>
    <row r="142" spans="1:9" ht="59.25">
      <c r="A142" s="118"/>
      <c r="B142" s="95"/>
      <c r="C142" s="198" t="s">
        <v>207</v>
      </c>
      <c r="D142" s="168" t="s">
        <v>131</v>
      </c>
      <c r="E142" s="175">
        <v>1</v>
      </c>
      <c r="F142" s="142"/>
      <c r="G142" s="119">
        <f>E142*F142</f>
        <v>0</v>
      </c>
      <c r="I142" s="9"/>
    </row>
    <row r="143" spans="1:9" ht="43.5">
      <c r="A143" s="118"/>
      <c r="B143" s="95"/>
      <c r="C143" s="198" t="s">
        <v>208</v>
      </c>
      <c r="D143" s="168" t="s">
        <v>131</v>
      </c>
      <c r="E143" s="175">
        <v>4</v>
      </c>
      <c r="F143" s="142"/>
      <c r="G143" s="119">
        <f>E143*F143</f>
        <v>0</v>
      </c>
      <c r="I143" s="9"/>
    </row>
    <row r="144" spans="1:9" ht="43.5">
      <c r="A144" s="118"/>
      <c r="B144" s="95"/>
      <c r="C144" s="198" t="s">
        <v>242</v>
      </c>
      <c r="D144" s="168" t="s">
        <v>131</v>
      </c>
      <c r="E144" s="175">
        <v>4</v>
      </c>
      <c r="F144" s="142"/>
      <c r="G144" s="119">
        <f>E144*F144</f>
        <v>0</v>
      </c>
      <c r="I144" s="9"/>
    </row>
    <row r="145" spans="1:9" ht="29.25">
      <c r="A145" s="118"/>
      <c r="B145" s="95"/>
      <c r="C145" s="198" t="s">
        <v>243</v>
      </c>
      <c r="D145" s="168" t="s">
        <v>131</v>
      </c>
      <c r="E145" s="175">
        <v>417</v>
      </c>
      <c r="F145" s="142"/>
      <c r="G145" s="119">
        <f>E145*F145</f>
        <v>0</v>
      </c>
      <c r="I145" s="9"/>
    </row>
    <row r="146" spans="1:9" ht="29.25">
      <c r="A146" s="118"/>
      <c r="B146" s="95"/>
      <c r="C146" s="198" t="s">
        <v>244</v>
      </c>
      <c r="D146" s="168" t="s">
        <v>131</v>
      </c>
      <c r="E146" s="175">
        <v>780</v>
      </c>
      <c r="F146" s="142"/>
      <c r="G146" s="119">
        <f>E146*F146</f>
        <v>0</v>
      </c>
      <c r="I146" s="9"/>
    </row>
    <row r="147" spans="1:7" ht="15">
      <c r="A147" s="118"/>
      <c r="B147" s="95"/>
      <c r="C147" s="113"/>
      <c r="D147" s="114"/>
      <c r="E147" s="115"/>
      <c r="F147" s="91"/>
      <c r="G147" s="138"/>
    </row>
    <row r="148" spans="1:7" ht="15">
      <c r="A148" s="118"/>
      <c r="B148" s="95"/>
      <c r="C148" s="113" t="s">
        <v>3</v>
      </c>
      <c r="D148" s="114"/>
      <c r="E148" s="115"/>
      <c r="F148" s="91"/>
      <c r="G148" s="138">
        <f>SUM(G132:G146)</f>
        <v>0</v>
      </c>
    </row>
    <row r="149" spans="1:7" ht="15">
      <c r="A149" s="118"/>
      <c r="B149" s="95"/>
      <c r="C149" s="113"/>
      <c r="D149" s="114"/>
      <c r="E149" s="115"/>
      <c r="F149" s="91"/>
      <c r="G149" s="138"/>
    </row>
    <row r="150" spans="1:7" ht="15.75">
      <c r="A150" s="200" t="s">
        <v>245</v>
      </c>
      <c r="B150" s="199"/>
      <c r="C150" s="201" t="s">
        <v>0</v>
      </c>
      <c r="D150" s="98"/>
      <c r="E150" s="128"/>
      <c r="F150" s="146"/>
      <c r="G150" s="140"/>
    </row>
    <row r="151" spans="1:7" ht="15">
      <c r="A151" s="126"/>
      <c r="B151" s="126"/>
      <c r="C151" s="127"/>
      <c r="D151" s="98"/>
      <c r="E151" s="129"/>
      <c r="F151" s="147"/>
      <c r="G151" s="148"/>
    </row>
    <row r="152" spans="1:7" ht="15">
      <c r="A152" s="126">
        <v>1</v>
      </c>
      <c r="B152" s="126"/>
      <c r="C152" s="97" t="s">
        <v>1</v>
      </c>
      <c r="D152" s="118"/>
      <c r="E152" s="130"/>
      <c r="F152" s="149"/>
      <c r="G152" s="152">
        <f>G9</f>
        <v>0</v>
      </c>
    </row>
    <row r="153" spans="1:7" ht="15">
      <c r="A153" s="126"/>
      <c r="B153" s="126"/>
      <c r="C153" s="97"/>
      <c r="D153" s="118"/>
      <c r="E153" s="130"/>
      <c r="F153" s="149"/>
      <c r="G153" s="152"/>
    </row>
    <row r="154" spans="1:7" ht="15">
      <c r="A154" s="126">
        <v>2</v>
      </c>
      <c r="B154" s="126"/>
      <c r="C154" s="95" t="s">
        <v>2</v>
      </c>
      <c r="D154" s="118"/>
      <c r="E154" s="130"/>
      <c r="F154" s="149"/>
      <c r="G154" s="152">
        <f>G53</f>
        <v>0</v>
      </c>
    </row>
    <row r="155" spans="1:7" ht="15">
      <c r="A155" s="126"/>
      <c r="B155" s="126"/>
      <c r="C155" s="95"/>
      <c r="D155" s="118"/>
      <c r="E155" s="130"/>
      <c r="F155" s="149"/>
      <c r="G155" s="152"/>
    </row>
    <row r="156" spans="1:7" ht="28.5">
      <c r="A156" s="126">
        <v>3</v>
      </c>
      <c r="B156" s="126"/>
      <c r="C156" s="95" t="s">
        <v>146</v>
      </c>
      <c r="D156" s="118"/>
      <c r="E156" s="130"/>
      <c r="F156" s="149"/>
      <c r="G156" s="152">
        <f>G111</f>
        <v>0</v>
      </c>
    </row>
    <row r="157" spans="1:7" ht="15">
      <c r="A157" s="126"/>
      <c r="B157" s="126"/>
      <c r="C157" s="95"/>
      <c r="D157" s="118"/>
      <c r="E157" s="130"/>
      <c r="F157" s="149"/>
      <c r="G157" s="152"/>
    </row>
    <row r="158" spans="1:7" ht="15">
      <c r="A158" s="126">
        <v>4</v>
      </c>
      <c r="B158" s="126"/>
      <c r="C158" s="95" t="s">
        <v>190</v>
      </c>
      <c r="D158" s="118"/>
      <c r="E158" s="130"/>
      <c r="F158" s="149"/>
      <c r="G158" s="152">
        <f>G122</f>
        <v>0</v>
      </c>
    </row>
    <row r="159" spans="1:7" ht="15">
      <c r="A159" s="126"/>
      <c r="B159" s="126"/>
      <c r="C159" s="95"/>
      <c r="D159" s="118"/>
      <c r="E159" s="130"/>
      <c r="F159" s="149"/>
      <c r="G159" s="152"/>
    </row>
    <row r="160" spans="1:7" ht="15">
      <c r="A160" s="126">
        <v>5</v>
      </c>
      <c r="B160" s="126"/>
      <c r="C160" s="95" t="s">
        <v>198</v>
      </c>
      <c r="D160" s="118"/>
      <c r="E160" s="130"/>
      <c r="F160" s="149"/>
      <c r="G160" s="152">
        <f>G128</f>
        <v>0</v>
      </c>
    </row>
    <row r="161" spans="1:7" ht="15">
      <c r="A161" s="126"/>
      <c r="B161" s="126"/>
      <c r="C161" s="95"/>
      <c r="D161" s="118"/>
      <c r="E161" s="130"/>
      <c r="F161" s="149"/>
      <c r="G161" s="152"/>
    </row>
    <row r="162" spans="1:7" ht="15">
      <c r="A162" s="126">
        <v>6</v>
      </c>
      <c r="B162" s="126"/>
      <c r="C162" s="95" t="s">
        <v>200</v>
      </c>
      <c r="D162" s="118"/>
      <c r="E162" s="130"/>
      <c r="F162" s="149"/>
      <c r="G162" s="152">
        <f>G148</f>
        <v>0</v>
      </c>
    </row>
    <row r="163" spans="1:7" ht="15">
      <c r="A163" s="126"/>
      <c r="B163" s="126"/>
      <c r="C163" s="95"/>
      <c r="D163" s="118"/>
      <c r="E163" s="130"/>
      <c r="F163" s="149"/>
      <c r="G163" s="152"/>
    </row>
    <row r="164" spans="1:7" ht="15.75">
      <c r="A164" s="126"/>
      <c r="B164" s="126"/>
      <c r="C164" s="134" t="s">
        <v>3</v>
      </c>
      <c r="D164" s="135"/>
      <c r="E164" s="136"/>
      <c r="F164" s="150"/>
      <c r="G164" s="153">
        <f>SUM(G152:G163)</f>
        <v>0</v>
      </c>
    </row>
  </sheetData>
  <sheetProtection password="CF5E" sheet="1"/>
  <mergeCells count="1">
    <mergeCell ref="A1:B1"/>
  </mergeCells>
  <printOptions/>
  <pageMargins left="0.9055118110236221" right="0.5118110236220472" top="0.6692913385826772" bottom="0.7874015748031497" header="0.31496062992125984" footer="0.31496062992125984"/>
  <pageSetup firstPageNumber="19" useFirstPageNumber="1" horizontalDpi="600" verticalDpi="600" orientation="portrait" paperSize="9" scale="81" r:id="rId1"/>
  <headerFooter>
    <oddHeader>&amp;L&amp;"Times New Roman,Regular"&amp;8
D &amp;&amp; Z doo&amp;R&amp;"Times New Roman,Regular"&amp;8
ZOP: NGGGZ-E1</oddHeader>
    <oddFooter>&amp;L&amp;"Times New Roman,Regular"&amp;8investitor:  GRAD ZADAR, Narodni trg 1, 23000 Zadar
građevina:   NOVO GRADSKO GROBLJE GRADA ZADRA, etapa E1 - složena građevina e1
mjesto i datum: Zadar, veljača 2023.&amp;R&amp;"Times New Roman,Regular"&amp;8str. &amp;P</oddFooter>
  </headerFooter>
  <rowBreaks count="10" manualBreakCount="10">
    <brk id="9" max="6" man="1"/>
    <brk id="17" max="6" man="1"/>
    <brk id="25" max="6" man="1"/>
    <brk id="37" max="6" man="1"/>
    <brk id="54" max="6" man="1"/>
    <brk id="86" max="6" man="1"/>
    <brk id="101" max="6" man="1"/>
    <brk id="111" max="6" man="1"/>
    <brk id="128" max="6" man="1"/>
    <brk id="148" max="6" man="1"/>
  </rowBreaks>
</worksheet>
</file>

<file path=xl/worksheets/sheet6.xml><?xml version="1.0" encoding="utf-8"?>
<worksheet xmlns="http://schemas.openxmlformats.org/spreadsheetml/2006/main" xmlns:r="http://schemas.openxmlformats.org/officeDocument/2006/relationships">
  <dimension ref="A1:M156"/>
  <sheetViews>
    <sheetView showZeros="0" view="pageBreakPreview" zoomScaleSheetLayoutView="100" zoomScalePageLayoutView="85" workbookViewId="0" topLeftCell="A1">
      <selection activeCell="K135" sqref="K135"/>
    </sheetView>
  </sheetViews>
  <sheetFormatPr defaultColWidth="9.140625" defaultRowHeight="12.75"/>
  <cols>
    <col min="1" max="1" width="4.140625" style="7" customWidth="1"/>
    <col min="2" max="2" width="4.28125" style="1" customWidth="1"/>
    <col min="3" max="3" width="45.00390625" style="2" customWidth="1"/>
    <col min="4" max="4" width="9.140625" style="3" customWidth="1"/>
    <col min="5" max="5" width="9.28125" style="4" customWidth="1"/>
    <col min="6" max="6" width="11.7109375" style="5" customWidth="1"/>
    <col min="7" max="7" width="18.8515625" style="6" customWidth="1"/>
    <col min="8" max="8" width="9.140625" style="7" customWidth="1"/>
    <col min="9" max="9" width="14.140625" style="7" bestFit="1" customWidth="1"/>
    <col min="10" max="10" width="20.28125" style="7" customWidth="1"/>
    <col min="11" max="11" width="9.140625" style="7" customWidth="1"/>
    <col min="12" max="12" width="18.57421875" style="7" customWidth="1"/>
    <col min="13" max="13" width="11.57421875" style="7" bestFit="1" customWidth="1"/>
    <col min="14" max="16384" width="9.140625" style="7" customWidth="1"/>
  </cols>
  <sheetData>
    <row r="1" spans="1:7" ht="25.5">
      <c r="A1" s="226" t="s">
        <v>107</v>
      </c>
      <c r="B1" s="226"/>
      <c r="C1" s="155" t="s">
        <v>108</v>
      </c>
      <c r="D1" s="155" t="s">
        <v>109</v>
      </c>
      <c r="E1" s="156" t="s">
        <v>110</v>
      </c>
      <c r="F1" s="157" t="s">
        <v>116</v>
      </c>
      <c r="G1" s="158" t="s">
        <v>120</v>
      </c>
    </row>
    <row r="2" spans="1:7" ht="15">
      <c r="A2" s="159"/>
      <c r="B2" s="159"/>
      <c r="C2" s="160"/>
      <c r="D2" s="160"/>
      <c r="E2" s="161"/>
      <c r="F2" s="162"/>
      <c r="G2" s="163"/>
    </row>
    <row r="3" spans="1:7" ht="15">
      <c r="A3" s="172" t="s">
        <v>277</v>
      </c>
      <c r="B3" s="173"/>
      <c r="C3" s="174" t="s">
        <v>279</v>
      </c>
      <c r="D3" s="160"/>
      <c r="E3" s="161"/>
      <c r="F3" s="162"/>
      <c r="G3" s="163"/>
    </row>
    <row r="4" spans="1:7" ht="15">
      <c r="A4" s="159"/>
      <c r="B4" s="159"/>
      <c r="C4" s="160"/>
      <c r="D4" s="160"/>
      <c r="E4" s="161"/>
      <c r="F4" s="162"/>
      <c r="G4" s="163"/>
    </row>
    <row r="5" spans="1:7" s="8" customFormat="1" ht="15">
      <c r="A5" s="95">
        <v>1</v>
      </c>
      <c r="B5" s="95"/>
      <c r="C5" s="97" t="s">
        <v>1</v>
      </c>
      <c r="D5" s="98"/>
      <c r="E5" s="99"/>
      <c r="F5" s="100"/>
      <c r="G5" s="101"/>
    </row>
    <row r="6" spans="1:12" s="9" customFormat="1" ht="15">
      <c r="A6" s="95"/>
      <c r="B6" s="95"/>
      <c r="C6" s="97"/>
      <c r="D6" s="98"/>
      <c r="E6" s="102"/>
      <c r="F6" s="103"/>
      <c r="G6" s="104"/>
      <c r="L6" s="11"/>
    </row>
    <row r="7" spans="1:12" s="9" customFormat="1" ht="240">
      <c r="A7" s="105">
        <v>1</v>
      </c>
      <c r="B7" s="105">
        <v>1</v>
      </c>
      <c r="C7" s="13" t="s">
        <v>247</v>
      </c>
      <c r="D7" s="90" t="s">
        <v>5</v>
      </c>
      <c r="E7" s="91">
        <v>1340</v>
      </c>
      <c r="F7" s="137"/>
      <c r="G7" s="119">
        <f>E7*F7</f>
        <v>0</v>
      </c>
      <c r="L7" s="11"/>
    </row>
    <row r="8" spans="1:9" ht="9" customHeight="1">
      <c r="A8" s="106"/>
      <c r="B8" s="106"/>
      <c r="C8" s="109"/>
      <c r="D8" s="90"/>
      <c r="E8" s="107"/>
      <c r="F8" s="137"/>
      <c r="G8" s="119"/>
      <c r="I8" s="15"/>
    </row>
    <row r="9" spans="1:8" ht="15">
      <c r="A9" s="112"/>
      <c r="B9" s="112"/>
      <c r="C9" s="113" t="s">
        <v>3</v>
      </c>
      <c r="D9" s="114"/>
      <c r="E9" s="115"/>
      <c r="F9" s="137"/>
      <c r="G9" s="138">
        <f>SUM(G7:G8)</f>
        <v>0</v>
      </c>
      <c r="H9" s="10"/>
    </row>
    <row r="10" spans="1:7" ht="15">
      <c r="A10" s="116"/>
      <c r="B10" s="116"/>
      <c r="C10" s="106"/>
      <c r="D10" s="114"/>
      <c r="E10" s="115"/>
      <c r="F10" s="137"/>
      <c r="G10" s="119"/>
    </row>
    <row r="11" spans="1:7" ht="15">
      <c r="A11" s="95">
        <v>2</v>
      </c>
      <c r="B11" s="95"/>
      <c r="C11" s="95" t="s">
        <v>2</v>
      </c>
      <c r="D11" s="98"/>
      <c r="E11" s="117"/>
      <c r="F11" s="139"/>
      <c r="G11" s="140"/>
    </row>
    <row r="12" spans="1:7" ht="15">
      <c r="A12" s="95"/>
      <c r="B12" s="95"/>
      <c r="C12" s="105"/>
      <c r="D12" s="98"/>
      <c r="E12" s="117"/>
      <c r="F12" s="139"/>
      <c r="G12" s="140"/>
    </row>
    <row r="13" spans="1:12" ht="225">
      <c r="A13" s="105">
        <v>2</v>
      </c>
      <c r="B13" s="105">
        <v>1</v>
      </c>
      <c r="C13" s="94" t="s">
        <v>248</v>
      </c>
      <c r="D13" s="90" t="s">
        <v>4</v>
      </c>
      <c r="E13" s="91">
        <v>1466</v>
      </c>
      <c r="F13" s="137"/>
      <c r="G13" s="119">
        <f>E13*F13</f>
        <v>0</v>
      </c>
      <c r="I13" s="9"/>
      <c r="L13" s="12"/>
    </row>
    <row r="14" spans="1:7" ht="15">
      <c r="A14" s="105"/>
      <c r="B14" s="105"/>
      <c r="C14" s="13"/>
      <c r="D14" s="90"/>
      <c r="E14" s="91"/>
      <c r="F14" s="137"/>
      <c r="G14" s="119"/>
    </row>
    <row r="15" spans="1:9" ht="225">
      <c r="A15" s="105">
        <v>2</v>
      </c>
      <c r="B15" s="105">
        <v>2</v>
      </c>
      <c r="C15" s="94" t="s">
        <v>249</v>
      </c>
      <c r="D15" s="90" t="s">
        <v>4</v>
      </c>
      <c r="E15" s="91">
        <v>1792</v>
      </c>
      <c r="F15" s="137"/>
      <c r="G15" s="119">
        <f>E15*F15</f>
        <v>0</v>
      </c>
      <c r="I15" s="9"/>
    </row>
    <row r="16" spans="1:7" ht="15">
      <c r="A16" s="105"/>
      <c r="B16" s="105"/>
      <c r="C16" s="94"/>
      <c r="D16" s="90"/>
      <c r="E16" s="91"/>
      <c r="F16" s="137"/>
      <c r="G16" s="119"/>
    </row>
    <row r="17" spans="1:9" ht="240">
      <c r="A17" s="105">
        <v>2</v>
      </c>
      <c r="B17" s="105">
        <v>3</v>
      </c>
      <c r="C17" s="94" t="s">
        <v>250</v>
      </c>
      <c r="D17" s="90" t="s">
        <v>4</v>
      </c>
      <c r="E17" s="91">
        <v>147</v>
      </c>
      <c r="F17" s="137"/>
      <c r="G17" s="119">
        <f>E17*F17</f>
        <v>0</v>
      </c>
      <c r="I17" s="9"/>
    </row>
    <row r="18" spans="1:7" ht="15">
      <c r="A18" s="105"/>
      <c r="B18" s="105"/>
      <c r="C18" s="94"/>
      <c r="D18" s="90"/>
      <c r="E18" s="91"/>
      <c r="F18" s="137"/>
      <c r="G18" s="119"/>
    </row>
    <row r="19" spans="1:9" ht="240">
      <c r="A19" s="105">
        <v>2</v>
      </c>
      <c r="B19" s="105">
        <v>4</v>
      </c>
      <c r="C19" s="94" t="s">
        <v>251</v>
      </c>
      <c r="D19" s="90" t="s">
        <v>4</v>
      </c>
      <c r="E19" s="91">
        <v>118</v>
      </c>
      <c r="F19" s="137"/>
      <c r="G19" s="119">
        <f>E19*F19</f>
        <v>0</v>
      </c>
      <c r="I19" s="9"/>
    </row>
    <row r="20" spans="1:7" ht="15">
      <c r="A20" s="105"/>
      <c r="B20" s="105"/>
      <c r="C20" s="94"/>
      <c r="D20" s="90"/>
      <c r="E20" s="91"/>
      <c r="F20" s="137"/>
      <c r="G20" s="119"/>
    </row>
    <row r="21" spans="1:9" ht="255">
      <c r="A21" s="105">
        <v>2</v>
      </c>
      <c r="B21" s="105">
        <v>5</v>
      </c>
      <c r="C21" s="121" t="s">
        <v>252</v>
      </c>
      <c r="D21" s="90" t="s">
        <v>4</v>
      </c>
      <c r="E21" s="91">
        <v>5</v>
      </c>
      <c r="F21" s="137"/>
      <c r="G21" s="119">
        <f>E21*F21</f>
        <v>0</v>
      </c>
      <c r="I21" s="9"/>
    </row>
    <row r="22" spans="1:7" ht="15">
      <c r="A22" s="105"/>
      <c r="B22" s="105"/>
      <c r="C22" s="121"/>
      <c r="D22" s="90"/>
      <c r="E22" s="91"/>
      <c r="F22" s="137"/>
      <c r="G22" s="119"/>
    </row>
    <row r="23" spans="1:9" ht="140.25" customHeight="1">
      <c r="A23" s="105">
        <v>2</v>
      </c>
      <c r="B23" s="105">
        <v>6</v>
      </c>
      <c r="C23" s="121" t="s">
        <v>253</v>
      </c>
      <c r="D23" s="90" t="s">
        <v>4</v>
      </c>
      <c r="E23" s="91">
        <v>2</v>
      </c>
      <c r="F23" s="137"/>
      <c r="G23" s="119">
        <f>E23*F23</f>
        <v>0</v>
      </c>
      <c r="I23" s="9"/>
    </row>
    <row r="24" spans="1:7" ht="15">
      <c r="A24" s="105"/>
      <c r="B24" s="105"/>
      <c r="C24" s="121"/>
      <c r="D24" s="90"/>
      <c r="E24" s="91"/>
      <c r="F24" s="137"/>
      <c r="G24" s="119"/>
    </row>
    <row r="25" spans="1:9" ht="90">
      <c r="A25" s="105">
        <v>2</v>
      </c>
      <c r="B25" s="105">
        <v>7</v>
      </c>
      <c r="C25" s="121" t="s">
        <v>254</v>
      </c>
      <c r="D25" s="90" t="s">
        <v>4</v>
      </c>
      <c r="E25" s="91">
        <v>6</v>
      </c>
      <c r="F25" s="137"/>
      <c r="G25" s="119">
        <f>E25*F25</f>
        <v>0</v>
      </c>
      <c r="I25" s="9"/>
    </row>
    <row r="26" spans="1:7" ht="15">
      <c r="A26" s="105"/>
      <c r="B26" s="105"/>
      <c r="C26" s="94"/>
      <c r="D26" s="90"/>
      <c r="E26" s="91"/>
      <c r="F26" s="137"/>
      <c r="G26" s="119"/>
    </row>
    <row r="27" spans="1:9" ht="75">
      <c r="A27" s="105">
        <v>2</v>
      </c>
      <c r="B27" s="105">
        <v>8</v>
      </c>
      <c r="C27" s="94" t="s">
        <v>135</v>
      </c>
      <c r="D27" s="90" t="s">
        <v>4</v>
      </c>
      <c r="E27" s="91">
        <v>105</v>
      </c>
      <c r="F27" s="137"/>
      <c r="G27" s="119">
        <f>E27*F27</f>
        <v>0</v>
      </c>
      <c r="I27" s="9"/>
    </row>
    <row r="28" spans="1:7" ht="15">
      <c r="A28" s="105"/>
      <c r="B28" s="105"/>
      <c r="C28" s="13"/>
      <c r="D28" s="90"/>
      <c r="E28" s="91"/>
      <c r="F28" s="137"/>
      <c r="G28" s="119"/>
    </row>
    <row r="29" spans="1:9" ht="174.75" customHeight="1">
      <c r="A29" s="111">
        <v>2</v>
      </c>
      <c r="B29" s="111">
        <v>9</v>
      </c>
      <c r="C29" s="94" t="s">
        <v>136</v>
      </c>
      <c r="D29" s="90" t="s">
        <v>4</v>
      </c>
      <c r="E29" s="91">
        <v>474</v>
      </c>
      <c r="F29" s="137"/>
      <c r="G29" s="119">
        <f>E29*F29</f>
        <v>0</v>
      </c>
      <c r="I29" s="9"/>
    </row>
    <row r="30" spans="1:7" ht="15">
      <c r="A30" s="111"/>
      <c r="B30" s="111"/>
      <c r="C30" s="94"/>
      <c r="D30" s="90"/>
      <c r="E30" s="91"/>
      <c r="F30" s="137"/>
      <c r="G30" s="119"/>
    </row>
    <row r="31" spans="1:9" ht="77.25" customHeight="1">
      <c r="A31" s="111">
        <v>2</v>
      </c>
      <c r="B31" s="111">
        <v>10</v>
      </c>
      <c r="C31" s="94" t="s">
        <v>255</v>
      </c>
      <c r="D31" s="90" t="s">
        <v>4</v>
      </c>
      <c r="E31" s="91">
        <v>380</v>
      </c>
      <c r="F31" s="137"/>
      <c r="G31" s="119">
        <f>E31*F31</f>
        <v>0</v>
      </c>
      <c r="I31" s="9"/>
    </row>
    <row r="32" spans="1:7" ht="15">
      <c r="A32" s="111"/>
      <c r="B32" s="111"/>
      <c r="C32" s="94"/>
      <c r="D32" s="90"/>
      <c r="E32" s="91"/>
      <c r="F32" s="137"/>
      <c r="G32" s="119"/>
    </row>
    <row r="33" spans="1:6" ht="120">
      <c r="A33" s="111">
        <v>2</v>
      </c>
      <c r="B33" s="111">
        <v>11</v>
      </c>
      <c r="C33" s="94" t="s">
        <v>256</v>
      </c>
      <c r="D33" s="90"/>
      <c r="E33" s="91"/>
      <c r="F33" s="177"/>
    </row>
    <row r="34" spans="1:9" ht="18">
      <c r="A34" s="111"/>
      <c r="B34" s="111"/>
      <c r="C34" s="94" t="s">
        <v>257</v>
      </c>
      <c r="D34" s="90" t="s">
        <v>5</v>
      </c>
      <c r="E34" s="91">
        <v>1585</v>
      </c>
      <c r="F34" s="137"/>
      <c r="G34" s="119">
        <f>E34*F34</f>
        <v>0</v>
      </c>
      <c r="I34" s="9"/>
    </row>
    <row r="35" spans="1:7" ht="15">
      <c r="A35" s="111"/>
      <c r="B35" s="111"/>
      <c r="C35" s="94"/>
      <c r="D35" s="90"/>
      <c r="E35" s="91"/>
      <c r="F35" s="137"/>
      <c r="G35" s="119"/>
    </row>
    <row r="36" spans="1:12" ht="106.5" customHeight="1">
      <c r="A36" s="111">
        <v>2</v>
      </c>
      <c r="B36" s="111">
        <v>12</v>
      </c>
      <c r="C36" s="94" t="s">
        <v>144</v>
      </c>
      <c r="D36" s="90" t="s">
        <v>4</v>
      </c>
      <c r="E36" s="91">
        <v>73</v>
      </c>
      <c r="F36" s="137"/>
      <c r="G36" s="119">
        <f>E36*F36</f>
        <v>0</v>
      </c>
      <c r="I36" s="9"/>
      <c r="L36" s="14"/>
    </row>
    <row r="37" spans="1:12" ht="15">
      <c r="A37" s="122"/>
      <c r="B37" s="122"/>
      <c r="C37" s="204"/>
      <c r="D37" s="108"/>
      <c r="E37" s="110"/>
      <c r="F37" s="142"/>
      <c r="G37" s="143"/>
      <c r="L37" s="14"/>
    </row>
    <row r="38" spans="1:12" ht="106.5" customHeight="1">
      <c r="A38" s="111">
        <v>2</v>
      </c>
      <c r="B38" s="111">
        <v>13</v>
      </c>
      <c r="C38" s="94" t="s">
        <v>145</v>
      </c>
      <c r="D38" s="90" t="s">
        <v>4</v>
      </c>
      <c r="E38" s="91">
        <v>139</v>
      </c>
      <c r="F38" s="137"/>
      <c r="G38" s="119">
        <f>E38*F38</f>
        <v>0</v>
      </c>
      <c r="I38" s="9"/>
      <c r="L38" s="14"/>
    </row>
    <row r="39" spans="1:12" ht="15">
      <c r="A39" s="122"/>
      <c r="B39" s="122"/>
      <c r="C39" s="17"/>
      <c r="D39" s="108"/>
      <c r="E39" s="110"/>
      <c r="F39" s="142"/>
      <c r="G39" s="143"/>
      <c r="L39" s="14"/>
    </row>
    <row r="40" spans="1:12" ht="75">
      <c r="A40" s="120">
        <v>2</v>
      </c>
      <c r="B40" s="120">
        <v>14</v>
      </c>
      <c r="C40" s="89" t="s">
        <v>280</v>
      </c>
      <c r="D40" s="108" t="s">
        <v>11</v>
      </c>
      <c r="E40" s="110">
        <f>E13+E15-E29+E17-E27+E19-E36</f>
        <v>2871</v>
      </c>
      <c r="F40" s="142"/>
      <c r="G40" s="119">
        <f>E40*F40</f>
        <v>0</v>
      </c>
      <c r="I40" s="9"/>
      <c r="L40" s="14"/>
    </row>
    <row r="41" spans="1:10" ht="15">
      <c r="A41" s="105"/>
      <c r="B41" s="105"/>
      <c r="C41" s="94"/>
      <c r="D41" s="90"/>
      <c r="E41" s="107"/>
      <c r="F41" s="178"/>
      <c r="G41" s="144"/>
      <c r="I41" s="15"/>
      <c r="J41" s="15"/>
    </row>
    <row r="42" spans="1:7" s="8" customFormat="1" ht="15">
      <c r="A42" s="123"/>
      <c r="B42" s="123"/>
      <c r="C42" s="113" t="s">
        <v>3</v>
      </c>
      <c r="D42" s="114"/>
      <c r="E42" s="115"/>
      <c r="F42" s="137"/>
      <c r="G42" s="138">
        <f>SUM(G13:G41)</f>
        <v>0</v>
      </c>
    </row>
    <row r="43" spans="1:7" s="8" customFormat="1" ht="15">
      <c r="A43" s="123"/>
      <c r="B43" s="123"/>
      <c r="C43" s="113"/>
      <c r="D43" s="114"/>
      <c r="E43" s="115"/>
      <c r="F43" s="137"/>
      <c r="G43" s="138"/>
    </row>
    <row r="44" spans="1:7" s="8" customFormat="1" ht="28.5">
      <c r="A44" s="95">
        <v>3</v>
      </c>
      <c r="B44" s="95"/>
      <c r="C44" s="95" t="s">
        <v>146</v>
      </c>
      <c r="D44" s="114"/>
      <c r="E44" s="115"/>
      <c r="F44" s="137"/>
      <c r="G44" s="138"/>
    </row>
    <row r="45" spans="1:7" s="8" customFormat="1" ht="15">
      <c r="A45" s="123"/>
      <c r="B45" s="123"/>
      <c r="C45" s="113"/>
      <c r="D45" s="114"/>
      <c r="E45" s="115"/>
      <c r="F45" s="137"/>
      <c r="G45" s="138"/>
    </row>
    <row r="46" spans="1:10" s="8" customFormat="1" ht="150">
      <c r="A46" s="120">
        <v>3</v>
      </c>
      <c r="B46" s="120">
        <v>1</v>
      </c>
      <c r="C46" s="179" t="s">
        <v>147</v>
      </c>
      <c r="D46" s="90" t="s">
        <v>4</v>
      </c>
      <c r="E46" s="91">
        <v>69.4</v>
      </c>
      <c r="F46" s="142"/>
      <c r="G46" s="119">
        <f>E46*F46</f>
        <v>0</v>
      </c>
      <c r="I46" s="9"/>
      <c r="J46" s="180"/>
    </row>
    <row r="47" spans="1:7" s="8" customFormat="1" ht="15">
      <c r="A47" s="123"/>
      <c r="B47" s="123"/>
      <c r="C47" s="113"/>
      <c r="D47" s="114"/>
      <c r="E47" s="115"/>
      <c r="F47" s="137"/>
      <c r="G47" s="138"/>
    </row>
    <row r="48" spans="1:7" s="8" customFormat="1" ht="156" customHeight="1">
      <c r="A48" s="120">
        <v>3</v>
      </c>
      <c r="B48" s="120">
        <v>2</v>
      </c>
      <c r="C48" s="205" t="s">
        <v>258</v>
      </c>
      <c r="D48" s="114"/>
      <c r="E48" s="115"/>
      <c r="F48" s="137"/>
      <c r="G48" s="138"/>
    </row>
    <row r="49" spans="1:7" s="8" customFormat="1" ht="15">
      <c r="A49" s="123"/>
      <c r="B49" s="123"/>
      <c r="C49" s="181" t="s">
        <v>259</v>
      </c>
      <c r="D49" s="108"/>
      <c r="E49" s="182"/>
      <c r="F49" s="142"/>
      <c r="G49" s="119"/>
    </row>
    <row r="50" spans="1:7" s="8" customFormat="1" ht="18">
      <c r="A50" s="123"/>
      <c r="B50" s="123"/>
      <c r="C50" s="183" t="s">
        <v>260</v>
      </c>
      <c r="D50" s="90" t="s">
        <v>4</v>
      </c>
      <c r="E50" s="91">
        <v>64</v>
      </c>
      <c r="F50" s="178"/>
      <c r="G50" s="119">
        <f>E50*F50</f>
        <v>0</v>
      </c>
    </row>
    <row r="51" spans="1:7" s="8" customFormat="1" ht="18">
      <c r="A51" s="123"/>
      <c r="B51" s="123"/>
      <c r="C51" s="183" t="s">
        <v>182</v>
      </c>
      <c r="D51" s="90" t="s">
        <v>5</v>
      </c>
      <c r="E51" s="91">
        <v>317</v>
      </c>
      <c r="F51" s="178"/>
      <c r="G51" s="119">
        <f>E51*F51</f>
        <v>0</v>
      </c>
    </row>
    <row r="52" spans="1:12" s="8" customFormat="1" ht="15">
      <c r="A52" s="123"/>
      <c r="B52" s="123"/>
      <c r="C52" s="183" t="s">
        <v>261</v>
      </c>
      <c r="D52" s="90" t="s">
        <v>189</v>
      </c>
      <c r="E52" s="91">
        <v>4617</v>
      </c>
      <c r="F52" s="178"/>
      <c r="G52" s="119">
        <f>E52*F52</f>
        <v>0</v>
      </c>
      <c r="K52" s="184"/>
      <c r="L52" s="185"/>
    </row>
    <row r="53" spans="1:7" s="8" customFormat="1" ht="15">
      <c r="A53" s="123"/>
      <c r="B53" s="123"/>
      <c r="C53" s="181" t="s">
        <v>262</v>
      </c>
      <c r="D53" s="108"/>
      <c r="E53" s="206"/>
      <c r="F53" s="142"/>
      <c r="G53" s="119"/>
    </row>
    <row r="54" spans="1:7" s="8" customFormat="1" ht="18">
      <c r="A54" s="123"/>
      <c r="B54" s="123"/>
      <c r="C54" s="183" t="s">
        <v>260</v>
      </c>
      <c r="D54" s="90" t="s">
        <v>4</v>
      </c>
      <c r="E54" s="91">
        <v>47</v>
      </c>
      <c r="F54" s="178"/>
      <c r="G54" s="119">
        <f>E54*F54</f>
        <v>0</v>
      </c>
    </row>
    <row r="55" spans="1:7" s="8" customFormat="1" ht="18">
      <c r="A55" s="123"/>
      <c r="B55" s="123"/>
      <c r="C55" s="183" t="s">
        <v>182</v>
      </c>
      <c r="D55" s="90" t="s">
        <v>5</v>
      </c>
      <c r="E55" s="91">
        <v>234</v>
      </c>
      <c r="F55" s="178"/>
      <c r="G55" s="119">
        <f>E55*F55</f>
        <v>0</v>
      </c>
    </row>
    <row r="56" spans="1:12" s="8" customFormat="1" ht="15">
      <c r="A56" s="123"/>
      <c r="B56" s="123"/>
      <c r="C56" s="183" t="s">
        <v>261</v>
      </c>
      <c r="D56" s="90" t="s">
        <v>189</v>
      </c>
      <c r="E56" s="91">
        <v>3412</v>
      </c>
      <c r="F56" s="178"/>
      <c r="G56" s="119">
        <f>E56*F56</f>
        <v>0</v>
      </c>
      <c r="K56" s="184"/>
      <c r="L56" s="185"/>
    </row>
    <row r="57" spans="1:7" s="8" customFormat="1" ht="15">
      <c r="A57" s="123"/>
      <c r="B57" s="123"/>
      <c r="C57" s="181" t="s">
        <v>263</v>
      </c>
      <c r="D57" s="108"/>
      <c r="E57" s="206"/>
      <c r="F57" s="142"/>
      <c r="G57" s="119"/>
    </row>
    <row r="58" spans="1:7" s="8" customFormat="1" ht="18">
      <c r="A58" s="123"/>
      <c r="B58" s="123"/>
      <c r="C58" s="183" t="s">
        <v>260</v>
      </c>
      <c r="D58" s="90" t="s">
        <v>4</v>
      </c>
      <c r="E58" s="91">
        <v>56</v>
      </c>
      <c r="F58" s="178"/>
      <c r="G58" s="119">
        <f>E58*F58</f>
        <v>0</v>
      </c>
    </row>
    <row r="59" spans="1:7" s="8" customFormat="1" ht="18">
      <c r="A59" s="123"/>
      <c r="B59" s="123"/>
      <c r="C59" s="183" t="s">
        <v>182</v>
      </c>
      <c r="D59" s="90" t="s">
        <v>5</v>
      </c>
      <c r="E59" s="91">
        <v>280</v>
      </c>
      <c r="F59" s="178"/>
      <c r="G59" s="119">
        <f>E59*F59</f>
        <v>0</v>
      </c>
    </row>
    <row r="60" spans="1:13" s="8" customFormat="1" ht="15">
      <c r="A60" s="123"/>
      <c r="B60" s="123"/>
      <c r="C60" s="183" t="s">
        <v>261</v>
      </c>
      <c r="D60" s="90" t="s">
        <v>189</v>
      </c>
      <c r="E60" s="91">
        <v>4092</v>
      </c>
      <c r="F60" s="178"/>
      <c r="G60" s="119">
        <f>E60*F60</f>
        <v>0</v>
      </c>
      <c r="K60" s="184"/>
      <c r="L60" s="185"/>
      <c r="M60" s="185"/>
    </row>
    <row r="61" spans="1:13" s="8" customFormat="1" ht="9" customHeight="1">
      <c r="A61" s="123"/>
      <c r="B61" s="123"/>
      <c r="C61" s="183"/>
      <c r="D61" s="90"/>
      <c r="E61" s="107"/>
      <c r="F61" s="178"/>
      <c r="G61" s="119"/>
      <c r="K61" s="184"/>
      <c r="L61" s="185"/>
      <c r="M61" s="185"/>
    </row>
    <row r="62" spans="1:13" ht="15">
      <c r="A62" s="118"/>
      <c r="B62" s="95"/>
      <c r="C62" s="183"/>
      <c r="D62" s="114"/>
      <c r="E62" s="115"/>
      <c r="F62" s="137"/>
      <c r="G62" s="138"/>
      <c r="I62" s="8"/>
      <c r="J62" s="8"/>
      <c r="K62" s="184"/>
      <c r="L62" s="185"/>
      <c r="M62" s="185"/>
    </row>
    <row r="63" spans="1:7" ht="195">
      <c r="A63" s="120">
        <v>3</v>
      </c>
      <c r="B63" s="120">
        <v>3</v>
      </c>
      <c r="C63" s="205" t="s">
        <v>264</v>
      </c>
      <c r="D63" s="114"/>
      <c r="E63" s="115"/>
      <c r="F63" s="137"/>
      <c r="G63" s="138"/>
    </row>
    <row r="64" spans="1:7" ht="15">
      <c r="A64" s="123"/>
      <c r="B64" s="123"/>
      <c r="C64" s="181" t="s">
        <v>259</v>
      </c>
      <c r="D64" s="108"/>
      <c r="E64" s="182"/>
      <c r="F64" s="142"/>
      <c r="G64" s="119"/>
    </row>
    <row r="65" spans="1:11" ht="18">
      <c r="A65" s="123"/>
      <c r="B65" s="123"/>
      <c r="C65" s="183" t="s">
        <v>260</v>
      </c>
      <c r="D65" s="90" t="s">
        <v>4</v>
      </c>
      <c r="E65" s="91">
        <v>99</v>
      </c>
      <c r="F65" s="178"/>
      <c r="G65" s="119">
        <f>E65*F65</f>
        <v>0</v>
      </c>
      <c r="I65" s="8"/>
      <c r="J65" s="8"/>
      <c r="K65" s="8"/>
    </row>
    <row r="66" spans="1:11" ht="18">
      <c r="A66" s="123"/>
      <c r="B66" s="123"/>
      <c r="C66" s="183" t="s">
        <v>182</v>
      </c>
      <c r="D66" s="90" t="s">
        <v>5</v>
      </c>
      <c r="E66" s="91">
        <v>1641</v>
      </c>
      <c r="F66" s="178"/>
      <c r="G66" s="119">
        <f>E66*F66</f>
        <v>0</v>
      </c>
      <c r="I66" s="8"/>
      <c r="J66" s="8"/>
      <c r="K66" s="8"/>
    </row>
    <row r="67" spans="1:11" ht="15">
      <c r="A67" s="123"/>
      <c r="B67" s="123"/>
      <c r="C67" s="183" t="s">
        <v>261</v>
      </c>
      <c r="D67" s="90" t="s">
        <v>189</v>
      </c>
      <c r="E67" s="91">
        <v>6912</v>
      </c>
      <c r="F67" s="178"/>
      <c r="G67" s="119">
        <f>E67*F67</f>
        <v>0</v>
      </c>
      <c r="I67" s="8"/>
      <c r="J67" s="8"/>
      <c r="K67" s="8"/>
    </row>
    <row r="68" spans="1:12" ht="15">
      <c r="A68" s="123"/>
      <c r="B68" s="123"/>
      <c r="C68" s="181" t="s">
        <v>262</v>
      </c>
      <c r="D68" s="108"/>
      <c r="E68" s="206"/>
      <c r="F68" s="142"/>
      <c r="G68" s="119"/>
      <c r="I68" s="8"/>
      <c r="J68" s="8"/>
      <c r="K68" s="184"/>
      <c r="L68" s="185"/>
    </row>
    <row r="69" spans="1:7" ht="18">
      <c r="A69" s="123"/>
      <c r="B69" s="123"/>
      <c r="C69" s="183" t="s">
        <v>260</v>
      </c>
      <c r="D69" s="90" t="s">
        <v>4</v>
      </c>
      <c r="E69" s="91">
        <v>73</v>
      </c>
      <c r="F69" s="178"/>
      <c r="G69" s="119">
        <f>E69*F69</f>
        <v>0</v>
      </c>
    </row>
    <row r="70" spans="1:7" ht="18">
      <c r="A70" s="123"/>
      <c r="B70" s="123"/>
      <c r="C70" s="183" t="s">
        <v>182</v>
      </c>
      <c r="D70" s="90" t="s">
        <v>5</v>
      </c>
      <c r="E70" s="91">
        <v>1207</v>
      </c>
      <c r="F70" s="178"/>
      <c r="G70" s="119">
        <f>E70*F70</f>
        <v>0</v>
      </c>
    </row>
    <row r="71" spans="1:9" ht="15">
      <c r="A71" s="123"/>
      <c r="B71" s="123"/>
      <c r="C71" s="183" t="s">
        <v>261</v>
      </c>
      <c r="D71" s="90" t="s">
        <v>189</v>
      </c>
      <c r="E71" s="91">
        <v>5016</v>
      </c>
      <c r="F71" s="178"/>
      <c r="G71" s="119">
        <f>E71*F71</f>
        <v>0</v>
      </c>
      <c r="I71" s="9"/>
    </row>
    <row r="72" spans="1:9" ht="15">
      <c r="A72" s="123"/>
      <c r="B72" s="123"/>
      <c r="C72" s="181" t="s">
        <v>263</v>
      </c>
      <c r="D72" s="108"/>
      <c r="E72" s="206"/>
      <c r="F72" s="142"/>
      <c r="G72" s="119"/>
      <c r="I72" s="9"/>
    </row>
    <row r="73" spans="1:7" ht="18">
      <c r="A73" s="123"/>
      <c r="B73" s="123"/>
      <c r="C73" s="183" t="s">
        <v>260</v>
      </c>
      <c r="D73" s="90" t="s">
        <v>4</v>
      </c>
      <c r="E73" s="91">
        <v>86</v>
      </c>
      <c r="F73" s="178"/>
      <c r="G73" s="119">
        <f>E73*F73</f>
        <v>0</v>
      </c>
    </row>
    <row r="74" spans="1:7" ht="18">
      <c r="A74" s="123"/>
      <c r="B74" s="123"/>
      <c r="C74" s="183" t="s">
        <v>182</v>
      </c>
      <c r="D74" s="90" t="s">
        <v>5</v>
      </c>
      <c r="E74" s="91">
        <v>1433</v>
      </c>
      <c r="F74" s="178"/>
      <c r="G74" s="119">
        <f>E74*F74</f>
        <v>0</v>
      </c>
    </row>
    <row r="75" spans="1:9" ht="15">
      <c r="A75" s="123"/>
      <c r="B75" s="123"/>
      <c r="C75" s="183" t="s">
        <v>261</v>
      </c>
      <c r="D75" s="90" t="s">
        <v>189</v>
      </c>
      <c r="E75" s="91">
        <v>5854</v>
      </c>
      <c r="F75" s="178"/>
      <c r="G75" s="119">
        <f>E75*F75</f>
        <v>0</v>
      </c>
      <c r="I75" s="9"/>
    </row>
    <row r="76" spans="1:9" ht="15">
      <c r="A76" s="123"/>
      <c r="B76" s="123"/>
      <c r="C76" s="183"/>
      <c r="D76" s="90"/>
      <c r="E76" s="107"/>
      <c r="F76" s="178"/>
      <c r="G76" s="119"/>
      <c r="I76" s="9"/>
    </row>
    <row r="77" spans="1:9" ht="225">
      <c r="A77" s="120">
        <v>3</v>
      </c>
      <c r="B77" s="120">
        <v>4</v>
      </c>
      <c r="C77" s="205" t="s">
        <v>265</v>
      </c>
      <c r="D77" s="114"/>
      <c r="E77" s="115"/>
      <c r="F77" s="137"/>
      <c r="G77" s="138"/>
      <c r="I77" s="9"/>
    </row>
    <row r="78" spans="1:7" ht="15">
      <c r="A78" s="123"/>
      <c r="B78" s="123"/>
      <c r="C78" s="181" t="s">
        <v>259</v>
      </c>
      <c r="D78" s="108"/>
      <c r="E78" s="182"/>
      <c r="F78" s="142"/>
      <c r="G78" s="119"/>
    </row>
    <row r="79" spans="1:9" ht="18">
      <c r="A79" s="123"/>
      <c r="B79" s="123"/>
      <c r="C79" s="183" t="s">
        <v>260</v>
      </c>
      <c r="D79" s="90" t="s">
        <v>4</v>
      </c>
      <c r="E79" s="91">
        <v>41</v>
      </c>
      <c r="F79" s="178"/>
      <c r="G79" s="119">
        <f>E79*F79</f>
        <v>0</v>
      </c>
      <c r="I79" s="9"/>
    </row>
    <row r="80" spans="1:7" ht="18">
      <c r="A80" s="123"/>
      <c r="B80" s="123"/>
      <c r="C80" s="183" t="s">
        <v>182</v>
      </c>
      <c r="D80" s="90" t="s">
        <v>5</v>
      </c>
      <c r="E80" s="91">
        <v>414</v>
      </c>
      <c r="F80" s="178"/>
      <c r="G80" s="119">
        <f>E80*F80</f>
        <v>0</v>
      </c>
    </row>
    <row r="81" spans="1:9" ht="15">
      <c r="A81" s="123"/>
      <c r="B81" s="123"/>
      <c r="C81" s="183" t="s">
        <v>261</v>
      </c>
      <c r="D81" s="90" t="s">
        <v>189</v>
      </c>
      <c r="E81" s="91">
        <v>2916</v>
      </c>
      <c r="F81" s="178"/>
      <c r="G81" s="119">
        <f>E81*F81</f>
        <v>0</v>
      </c>
      <c r="I81" s="9"/>
    </row>
    <row r="82" spans="1:7" ht="15">
      <c r="A82" s="123"/>
      <c r="B82" s="123"/>
      <c r="C82" s="181" t="s">
        <v>262</v>
      </c>
      <c r="D82" s="108"/>
      <c r="E82" s="207"/>
      <c r="F82" s="142"/>
      <c r="G82" s="119"/>
    </row>
    <row r="83" spans="1:7" ht="18">
      <c r="A83" s="123"/>
      <c r="B83" s="123"/>
      <c r="C83" s="183" t="s">
        <v>260</v>
      </c>
      <c r="D83" s="90" t="s">
        <v>4</v>
      </c>
      <c r="E83" s="91">
        <v>30</v>
      </c>
      <c r="F83" s="178"/>
      <c r="G83" s="119">
        <f>E83*F83</f>
        <v>0</v>
      </c>
    </row>
    <row r="84" spans="1:7" ht="18">
      <c r="A84" s="123"/>
      <c r="B84" s="123"/>
      <c r="C84" s="183" t="s">
        <v>182</v>
      </c>
      <c r="D84" s="90" t="s">
        <v>5</v>
      </c>
      <c r="E84" s="91">
        <v>306</v>
      </c>
      <c r="F84" s="178"/>
      <c r="G84" s="119">
        <f>E84*F84</f>
        <v>0</v>
      </c>
    </row>
    <row r="85" spans="1:7" ht="15">
      <c r="A85" s="123"/>
      <c r="B85" s="123"/>
      <c r="C85" s="183" t="s">
        <v>261</v>
      </c>
      <c r="D85" s="90" t="s">
        <v>189</v>
      </c>
      <c r="E85" s="91">
        <v>2154</v>
      </c>
      <c r="F85" s="178"/>
      <c r="G85" s="119">
        <f>E85*F85</f>
        <v>0</v>
      </c>
    </row>
    <row r="86" spans="1:7" ht="15">
      <c r="A86" s="123"/>
      <c r="B86" s="123"/>
      <c r="C86" s="181" t="s">
        <v>263</v>
      </c>
      <c r="D86" s="108"/>
      <c r="E86" s="207"/>
      <c r="F86" s="142"/>
      <c r="G86" s="119"/>
    </row>
    <row r="87" spans="1:7" ht="18">
      <c r="A87" s="123"/>
      <c r="B87" s="123"/>
      <c r="C87" s="183" t="s">
        <v>260</v>
      </c>
      <c r="D87" s="90" t="s">
        <v>4</v>
      </c>
      <c r="E87" s="91">
        <v>36</v>
      </c>
      <c r="F87" s="178"/>
      <c r="G87" s="119">
        <f>E87*F87</f>
        <v>0</v>
      </c>
    </row>
    <row r="88" spans="1:9" ht="18">
      <c r="A88" s="123"/>
      <c r="B88" s="123"/>
      <c r="C88" s="183" t="s">
        <v>182</v>
      </c>
      <c r="D88" s="90" t="s">
        <v>5</v>
      </c>
      <c r="E88" s="91">
        <v>367</v>
      </c>
      <c r="F88" s="178"/>
      <c r="G88" s="119">
        <f>E88*F88</f>
        <v>0</v>
      </c>
      <c r="I88" s="9"/>
    </row>
    <row r="89" spans="1:9" ht="15">
      <c r="A89" s="123"/>
      <c r="B89" s="123"/>
      <c r="C89" s="183" t="s">
        <v>261</v>
      </c>
      <c r="D89" s="90" t="s">
        <v>189</v>
      </c>
      <c r="E89" s="91">
        <v>2572</v>
      </c>
      <c r="F89" s="178"/>
      <c r="G89" s="119">
        <f>E89*F89</f>
        <v>0</v>
      </c>
      <c r="I89" s="9"/>
    </row>
    <row r="90" spans="1:9" ht="15">
      <c r="A90" s="118"/>
      <c r="B90" s="95"/>
      <c r="C90" s="183"/>
      <c r="D90" s="114"/>
      <c r="E90" s="119"/>
      <c r="F90" s="177"/>
      <c r="I90" s="9"/>
    </row>
    <row r="91" spans="1:6" ht="171.75" customHeight="1">
      <c r="A91" s="120">
        <v>3</v>
      </c>
      <c r="B91" s="120">
        <v>5</v>
      </c>
      <c r="C91" s="179" t="s">
        <v>266</v>
      </c>
      <c r="D91" s="114"/>
      <c r="E91" s="115"/>
      <c r="F91" s="177"/>
    </row>
    <row r="92" spans="1:7" ht="15">
      <c r="A92" s="118"/>
      <c r="B92" s="95"/>
      <c r="C92" s="181" t="s">
        <v>171</v>
      </c>
      <c r="D92" s="108" t="s">
        <v>131</v>
      </c>
      <c r="E92" s="182">
        <v>426</v>
      </c>
      <c r="F92" s="142"/>
      <c r="G92" s="119">
        <f>E92*F92</f>
        <v>0</v>
      </c>
    </row>
    <row r="93" spans="1:6" ht="15">
      <c r="A93" s="118"/>
      <c r="B93" s="95"/>
      <c r="C93" s="183" t="s">
        <v>267</v>
      </c>
      <c r="D93" s="114"/>
      <c r="E93" s="115"/>
      <c r="F93" s="177"/>
    </row>
    <row r="94" spans="1:6" ht="15">
      <c r="A94" s="118"/>
      <c r="B94" s="95"/>
      <c r="C94" s="183" t="s">
        <v>268</v>
      </c>
      <c r="D94" s="114"/>
      <c r="E94" s="115"/>
      <c r="F94" s="177"/>
    </row>
    <row r="95" spans="1:6" ht="15">
      <c r="A95" s="118"/>
      <c r="B95" s="95"/>
      <c r="C95" s="183" t="s">
        <v>269</v>
      </c>
      <c r="D95" s="114"/>
      <c r="E95" s="115"/>
      <c r="F95" s="177"/>
    </row>
    <row r="96" spans="1:6" ht="15">
      <c r="A96" s="118"/>
      <c r="B96" s="95"/>
      <c r="C96" s="183"/>
      <c r="D96" s="114"/>
      <c r="E96" s="115"/>
      <c r="F96" s="177"/>
    </row>
    <row r="97" spans="1:7" ht="180">
      <c r="A97" s="120">
        <v>3</v>
      </c>
      <c r="B97" s="120">
        <v>6</v>
      </c>
      <c r="C97" s="190" t="s">
        <v>187</v>
      </c>
      <c r="D97" s="168" t="s">
        <v>181</v>
      </c>
      <c r="E97" s="189">
        <v>10</v>
      </c>
      <c r="F97" s="142"/>
      <c r="G97" s="119">
        <f>E97*F97</f>
        <v>0</v>
      </c>
    </row>
    <row r="98" spans="1:9" ht="15">
      <c r="A98" s="118"/>
      <c r="B98" s="95"/>
      <c r="C98" s="183"/>
      <c r="D98" s="114"/>
      <c r="E98" s="115"/>
      <c r="F98" s="177"/>
      <c r="I98" s="9"/>
    </row>
    <row r="99" spans="1:7" ht="15">
      <c r="A99" s="118"/>
      <c r="B99" s="95"/>
      <c r="C99" s="113" t="s">
        <v>3</v>
      </c>
      <c r="D99" s="114"/>
      <c r="E99" s="115"/>
      <c r="F99" s="137"/>
      <c r="G99" s="138">
        <f>SUM(G46:G98)</f>
        <v>0</v>
      </c>
    </row>
    <row r="100" spans="1:6" ht="15">
      <c r="A100" s="118"/>
      <c r="B100" s="95"/>
      <c r="C100" s="96"/>
      <c r="D100" s="90"/>
      <c r="E100" s="91"/>
      <c r="F100" s="177"/>
    </row>
    <row r="101" spans="1:7" ht="15.75">
      <c r="A101" s="191">
        <v>4</v>
      </c>
      <c r="B101" s="191"/>
      <c r="C101" s="192" t="s">
        <v>190</v>
      </c>
      <c r="D101" s="193"/>
      <c r="E101" s="194"/>
      <c r="F101" s="195"/>
      <c r="G101" s="196"/>
    </row>
    <row r="102" spans="1:9" ht="15">
      <c r="A102" s="118"/>
      <c r="B102" s="95"/>
      <c r="C102" s="96"/>
      <c r="D102" s="90"/>
      <c r="E102" s="91"/>
      <c r="F102" s="177"/>
      <c r="I102" s="9"/>
    </row>
    <row r="103" spans="1:6" ht="126" customHeight="1">
      <c r="A103" s="120">
        <v>4</v>
      </c>
      <c r="B103" s="120">
        <v>1</v>
      </c>
      <c r="C103" s="94" t="s">
        <v>191</v>
      </c>
      <c r="D103" s="90"/>
      <c r="E103" s="91"/>
      <c r="F103" s="177"/>
    </row>
    <row r="104" spans="1:9" ht="18">
      <c r="A104" s="118"/>
      <c r="B104" s="95"/>
      <c r="C104" s="197" t="s">
        <v>192</v>
      </c>
      <c r="D104" s="168" t="s">
        <v>193</v>
      </c>
      <c r="E104" s="189">
        <v>265</v>
      </c>
      <c r="F104" s="142"/>
      <c r="G104" s="119">
        <f>E104*F104</f>
        <v>0</v>
      </c>
      <c r="I104" s="9"/>
    </row>
    <row r="105" spans="1:7" ht="18">
      <c r="A105" s="118"/>
      <c r="B105" s="95"/>
      <c r="C105" s="197" t="s">
        <v>194</v>
      </c>
      <c r="D105" s="168" t="s">
        <v>193</v>
      </c>
      <c r="E105" s="189">
        <v>3</v>
      </c>
      <c r="F105" s="142"/>
      <c r="G105" s="119">
        <f>E105*F105</f>
        <v>0</v>
      </c>
    </row>
    <row r="106" spans="1:9" ht="15">
      <c r="A106" s="118"/>
      <c r="B106" s="95"/>
      <c r="C106" s="197" t="s">
        <v>195</v>
      </c>
      <c r="D106" s="168" t="s">
        <v>131</v>
      </c>
      <c r="E106" s="175">
        <v>8</v>
      </c>
      <c r="F106" s="142"/>
      <c r="G106" s="119">
        <f>E106*F106</f>
        <v>0</v>
      </c>
      <c r="I106" s="9"/>
    </row>
    <row r="107" spans="1:7" ht="15">
      <c r="A107" s="118"/>
      <c r="B107" s="95"/>
      <c r="C107" s="197" t="s">
        <v>196</v>
      </c>
      <c r="D107" s="168" t="s">
        <v>131</v>
      </c>
      <c r="E107" s="175">
        <v>2</v>
      </c>
      <c r="F107" s="142"/>
      <c r="G107" s="119">
        <f>E107*F107</f>
        <v>0</v>
      </c>
    </row>
    <row r="108" spans="1:9" ht="15">
      <c r="A108" s="118"/>
      <c r="B108" s="95"/>
      <c r="C108" s="96"/>
      <c r="D108" s="90"/>
      <c r="E108" s="91"/>
      <c r="F108" s="177"/>
      <c r="I108" s="9"/>
    </row>
    <row r="109" spans="1:7" ht="15">
      <c r="A109" s="118"/>
      <c r="B109" s="95"/>
      <c r="C109" s="113" t="s">
        <v>3</v>
      </c>
      <c r="D109" s="114"/>
      <c r="E109" s="115"/>
      <c r="F109" s="137"/>
      <c r="G109" s="138">
        <f>SUM(G104:G107)</f>
        <v>0</v>
      </c>
    </row>
    <row r="110" spans="1:6" ht="15">
      <c r="A110" s="118"/>
      <c r="B110" s="95"/>
      <c r="C110" s="96"/>
      <c r="D110" s="90"/>
      <c r="E110" s="91"/>
      <c r="F110" s="177"/>
    </row>
    <row r="111" spans="1:9" ht="15.75">
      <c r="A111" s="191">
        <v>5</v>
      </c>
      <c r="B111" s="191"/>
      <c r="C111" s="191" t="s">
        <v>270</v>
      </c>
      <c r="D111" s="90"/>
      <c r="E111" s="91"/>
      <c r="F111" s="177"/>
      <c r="I111" s="9"/>
    </row>
    <row r="112" spans="1:9" ht="15">
      <c r="A112" s="118"/>
      <c r="B112" s="95"/>
      <c r="C112" s="96"/>
      <c r="D112" s="90"/>
      <c r="E112" s="91"/>
      <c r="F112" s="177"/>
      <c r="I112" s="9"/>
    </row>
    <row r="113" spans="1:9" ht="285">
      <c r="A113" s="120">
        <v>5</v>
      </c>
      <c r="B113" s="120">
        <v>1</v>
      </c>
      <c r="C113" s="94" t="s">
        <v>271</v>
      </c>
      <c r="D113" s="7"/>
      <c r="E113" s="7"/>
      <c r="F113" s="7"/>
      <c r="G113" s="7"/>
      <c r="I113" s="9"/>
    </row>
    <row r="114" spans="1:9" ht="15">
      <c r="A114" s="120"/>
      <c r="B114" s="120"/>
      <c r="C114" s="197" t="s">
        <v>272</v>
      </c>
      <c r="D114" s="168" t="s">
        <v>131</v>
      </c>
      <c r="E114" s="175">
        <v>2808</v>
      </c>
      <c r="F114" s="142"/>
      <c r="G114" s="119">
        <f>E114*F114</f>
        <v>0</v>
      </c>
      <c r="I114" s="9"/>
    </row>
    <row r="115" spans="1:9" ht="15">
      <c r="A115" s="120"/>
      <c r="B115" s="120"/>
      <c r="C115" s="197" t="s">
        <v>273</v>
      </c>
      <c r="D115" s="168" t="s">
        <v>131</v>
      </c>
      <c r="E115" s="175">
        <v>2556</v>
      </c>
      <c r="F115" s="142"/>
      <c r="G115" s="119">
        <f>E115*F115</f>
        <v>0</v>
      </c>
      <c r="I115" s="9"/>
    </row>
    <row r="116" spans="1:9" ht="30">
      <c r="A116" s="120"/>
      <c r="B116" s="120"/>
      <c r="C116" s="197" t="s">
        <v>274</v>
      </c>
      <c r="D116" s="168" t="s">
        <v>131</v>
      </c>
      <c r="E116" s="175">
        <v>2</v>
      </c>
      <c r="F116" s="142"/>
      <c r="G116" s="119">
        <f>E116*F116</f>
        <v>0</v>
      </c>
      <c r="I116" s="9"/>
    </row>
    <row r="117" spans="1:9" ht="15">
      <c r="A117" s="120"/>
      <c r="B117" s="120"/>
      <c r="C117" s="197"/>
      <c r="D117" s="168"/>
      <c r="E117" s="175"/>
      <c r="F117" s="142"/>
      <c r="G117" s="119"/>
      <c r="I117" s="9"/>
    </row>
    <row r="118" spans="1:9" ht="90">
      <c r="A118" s="120">
        <v>5</v>
      </c>
      <c r="B118" s="120">
        <v>2</v>
      </c>
      <c r="C118" s="94" t="s">
        <v>275</v>
      </c>
      <c r="D118" s="168" t="s">
        <v>131</v>
      </c>
      <c r="E118" s="175">
        <v>1278</v>
      </c>
      <c r="F118" s="142"/>
      <c r="G118" s="119">
        <f>E118*F118</f>
        <v>0</v>
      </c>
      <c r="I118" s="9"/>
    </row>
    <row r="119" spans="1:9" ht="15">
      <c r="A119" s="120"/>
      <c r="B119" s="120"/>
      <c r="C119" s="197"/>
      <c r="D119" s="168"/>
      <c r="E119" s="175"/>
      <c r="F119" s="142"/>
      <c r="G119" s="119"/>
      <c r="I119" s="9"/>
    </row>
    <row r="120" spans="1:9" ht="15">
      <c r="A120" s="120"/>
      <c r="B120" s="120"/>
      <c r="C120" s="197"/>
      <c r="D120" s="168"/>
      <c r="E120" s="175"/>
      <c r="F120" s="142"/>
      <c r="G120" s="119"/>
      <c r="I120" s="9"/>
    </row>
    <row r="121" spans="1:9" ht="15">
      <c r="A121" s="118"/>
      <c r="B121" s="95"/>
      <c r="C121" s="96"/>
      <c r="D121" s="90"/>
      <c r="E121" s="91"/>
      <c r="F121" s="92"/>
      <c r="I121" s="9"/>
    </row>
    <row r="122" spans="1:9" ht="15">
      <c r="A122" s="118"/>
      <c r="B122" s="95"/>
      <c r="C122" s="113" t="s">
        <v>3</v>
      </c>
      <c r="D122" s="114"/>
      <c r="E122" s="115"/>
      <c r="F122" s="91"/>
      <c r="G122" s="138">
        <f>SUM(G114:G118)</f>
        <v>0</v>
      </c>
      <c r="I122" s="9"/>
    </row>
    <row r="123" spans="1:7" ht="15">
      <c r="A123" s="118"/>
      <c r="B123" s="95"/>
      <c r="C123" s="113"/>
      <c r="D123" s="114"/>
      <c r="E123" s="115"/>
      <c r="F123" s="91"/>
      <c r="G123" s="138"/>
    </row>
    <row r="124" spans="1:7" ht="15.75">
      <c r="A124" s="191">
        <v>6</v>
      </c>
      <c r="B124" s="191"/>
      <c r="C124" s="191" t="s">
        <v>200</v>
      </c>
      <c r="D124" s="114"/>
      <c r="E124" s="115"/>
      <c r="F124" s="91"/>
      <c r="G124" s="138"/>
    </row>
    <row r="125" spans="1:7" ht="15">
      <c r="A125" s="118"/>
      <c r="B125" s="95"/>
      <c r="C125" s="113"/>
      <c r="D125" s="114"/>
      <c r="E125" s="115"/>
      <c r="F125" s="91"/>
      <c r="G125" s="138"/>
    </row>
    <row r="126" spans="1:7" ht="135">
      <c r="A126" s="120">
        <v>6</v>
      </c>
      <c r="B126" s="120">
        <v>1</v>
      </c>
      <c r="C126" s="94" t="s">
        <v>201</v>
      </c>
      <c r="D126" s="168" t="s">
        <v>131</v>
      </c>
      <c r="E126" s="175">
        <v>7</v>
      </c>
      <c r="F126" s="142"/>
      <c r="G126" s="119">
        <f>E126*F126</f>
        <v>0</v>
      </c>
    </row>
    <row r="127" spans="1:7" ht="15">
      <c r="A127" s="118"/>
      <c r="B127" s="95"/>
      <c r="C127" s="113"/>
      <c r="D127" s="114"/>
      <c r="E127" s="115"/>
      <c r="F127" s="91"/>
      <c r="G127" s="138"/>
    </row>
    <row r="128" spans="1:7" ht="105">
      <c r="A128" s="120">
        <v>6</v>
      </c>
      <c r="B128" s="120">
        <v>2</v>
      </c>
      <c r="C128" s="94" t="s">
        <v>202</v>
      </c>
      <c r="D128" s="168" t="s">
        <v>193</v>
      </c>
      <c r="E128" s="189">
        <v>115</v>
      </c>
      <c r="F128" s="142"/>
      <c r="G128" s="119">
        <f>E128*F128</f>
        <v>0</v>
      </c>
    </row>
    <row r="129" spans="1:7" ht="15">
      <c r="A129" s="118"/>
      <c r="B129" s="95"/>
      <c r="C129" s="113"/>
      <c r="D129" s="114"/>
      <c r="E129" s="115"/>
      <c r="F129" s="91"/>
      <c r="G129" s="138"/>
    </row>
    <row r="130" spans="1:3" ht="105">
      <c r="A130" s="120">
        <v>6</v>
      </c>
      <c r="B130" s="120">
        <v>3</v>
      </c>
      <c r="C130" s="94" t="s">
        <v>203</v>
      </c>
    </row>
    <row r="131" spans="1:7" ht="18">
      <c r="A131" s="118"/>
      <c r="B131" s="95"/>
      <c r="C131" s="183" t="s">
        <v>204</v>
      </c>
      <c r="D131" s="168" t="s">
        <v>183</v>
      </c>
      <c r="E131" s="189">
        <v>194</v>
      </c>
      <c r="F131" s="142"/>
      <c r="G131" s="119">
        <f>E131*F131</f>
        <v>0</v>
      </c>
    </row>
    <row r="132" spans="1:7" ht="15">
      <c r="A132" s="118"/>
      <c r="B132" s="95"/>
      <c r="C132" s="113"/>
      <c r="D132" s="114"/>
      <c r="E132" s="115"/>
      <c r="F132" s="91"/>
      <c r="G132" s="138"/>
    </row>
    <row r="133" spans="1:7" ht="225">
      <c r="A133" s="120">
        <v>6</v>
      </c>
      <c r="B133" s="120">
        <v>4</v>
      </c>
      <c r="C133" s="94" t="s">
        <v>205</v>
      </c>
      <c r="D133" s="168" t="s">
        <v>183</v>
      </c>
      <c r="E133" s="189">
        <v>190</v>
      </c>
      <c r="F133" s="142"/>
      <c r="G133" s="119">
        <f>E133*F133</f>
        <v>0</v>
      </c>
    </row>
    <row r="134" spans="1:7" ht="15">
      <c r="A134" s="118"/>
      <c r="B134" s="95"/>
      <c r="C134" s="113"/>
      <c r="D134" s="114"/>
      <c r="E134" s="115"/>
      <c r="F134" s="91"/>
      <c r="G134" s="138"/>
    </row>
    <row r="135" spans="1:7" ht="75">
      <c r="A135" s="120">
        <v>6</v>
      </c>
      <c r="B135" s="120">
        <v>5</v>
      </c>
      <c r="C135" s="94" t="s">
        <v>206</v>
      </c>
      <c r="D135" s="114"/>
      <c r="E135" s="115"/>
      <c r="F135" s="91"/>
      <c r="G135" s="138"/>
    </row>
    <row r="136" spans="1:7" ht="59.25">
      <c r="A136" s="118"/>
      <c r="B136" s="95"/>
      <c r="C136" s="198" t="s">
        <v>276</v>
      </c>
      <c r="D136" s="168" t="s">
        <v>131</v>
      </c>
      <c r="E136" s="175">
        <v>1</v>
      </c>
      <c r="F136" s="142"/>
      <c r="G136" s="119">
        <f>E136*F136</f>
        <v>0</v>
      </c>
    </row>
    <row r="137" spans="1:7" ht="43.5">
      <c r="A137" s="118"/>
      <c r="B137" s="95"/>
      <c r="C137" s="198" t="s">
        <v>208</v>
      </c>
      <c r="D137" s="168" t="s">
        <v>131</v>
      </c>
      <c r="E137" s="175">
        <v>3</v>
      </c>
      <c r="F137" s="142"/>
      <c r="G137" s="119">
        <f>E137*F137</f>
        <v>0</v>
      </c>
    </row>
    <row r="138" spans="1:7" ht="43.5">
      <c r="A138" s="118"/>
      <c r="B138" s="95"/>
      <c r="C138" s="198" t="s">
        <v>242</v>
      </c>
      <c r="D138" s="168" t="s">
        <v>131</v>
      </c>
      <c r="E138" s="175">
        <v>3</v>
      </c>
      <c r="F138" s="142"/>
      <c r="G138" s="119">
        <f>E138*F138</f>
        <v>0</v>
      </c>
    </row>
    <row r="139" spans="1:7" ht="15">
      <c r="A139" s="118"/>
      <c r="B139" s="95"/>
      <c r="C139" s="113"/>
      <c r="D139" s="114"/>
      <c r="E139" s="115"/>
      <c r="F139" s="91"/>
      <c r="G139" s="138"/>
    </row>
    <row r="140" spans="1:7" ht="15">
      <c r="A140" s="118"/>
      <c r="B140" s="95"/>
      <c r="C140" s="113" t="s">
        <v>3</v>
      </c>
      <c r="D140" s="114"/>
      <c r="E140" s="115"/>
      <c r="F140" s="91"/>
      <c r="G140" s="138">
        <f>SUM(G126:G138)</f>
        <v>0</v>
      </c>
    </row>
    <row r="141" spans="1:7" ht="15">
      <c r="A141" s="118"/>
      <c r="B141" s="95"/>
      <c r="C141" s="113"/>
      <c r="D141" s="114"/>
      <c r="E141" s="115"/>
      <c r="F141" s="91"/>
      <c r="G141" s="138"/>
    </row>
    <row r="142" spans="1:7" ht="15.75">
      <c r="A142" s="200" t="s">
        <v>277</v>
      </c>
      <c r="B142" s="200"/>
      <c r="C142" s="201" t="s">
        <v>0</v>
      </c>
      <c r="D142" s="98"/>
      <c r="E142" s="128"/>
      <c r="F142" s="146"/>
      <c r="G142" s="140"/>
    </row>
    <row r="143" spans="1:7" ht="15">
      <c r="A143" s="126"/>
      <c r="B143" s="126"/>
      <c r="C143" s="127"/>
      <c r="D143" s="98"/>
      <c r="E143" s="129"/>
      <c r="F143" s="147"/>
      <c r="G143" s="148"/>
    </row>
    <row r="144" spans="1:7" ht="15">
      <c r="A144" s="126">
        <v>1</v>
      </c>
      <c r="B144" s="126"/>
      <c r="C144" s="97" t="s">
        <v>1</v>
      </c>
      <c r="D144" s="118"/>
      <c r="E144" s="130"/>
      <c r="F144" s="149"/>
      <c r="G144" s="152">
        <f>G9</f>
        <v>0</v>
      </c>
    </row>
    <row r="145" spans="1:7" ht="15">
      <c r="A145" s="126"/>
      <c r="B145" s="126"/>
      <c r="C145" s="97"/>
      <c r="D145" s="118"/>
      <c r="E145" s="130"/>
      <c r="F145" s="149"/>
      <c r="G145" s="152"/>
    </row>
    <row r="146" spans="1:7" ht="15">
      <c r="A146" s="126">
        <v>2</v>
      </c>
      <c r="B146" s="126"/>
      <c r="C146" s="95" t="s">
        <v>2</v>
      </c>
      <c r="D146" s="118"/>
      <c r="E146" s="130"/>
      <c r="F146" s="149"/>
      <c r="G146" s="152">
        <f>G42</f>
        <v>0</v>
      </c>
    </row>
    <row r="147" spans="1:13" s="6" customFormat="1" ht="15">
      <c r="A147" s="126"/>
      <c r="B147" s="126"/>
      <c r="C147" s="95"/>
      <c r="D147" s="118"/>
      <c r="E147" s="130"/>
      <c r="F147" s="149"/>
      <c r="G147" s="152"/>
      <c r="H147" s="7"/>
      <c r="I147" s="7"/>
      <c r="J147" s="7"/>
      <c r="K147" s="7"/>
      <c r="L147" s="7"/>
      <c r="M147" s="7"/>
    </row>
    <row r="148" spans="1:7" ht="28.5">
      <c r="A148" s="126">
        <v>3</v>
      </c>
      <c r="B148" s="126"/>
      <c r="C148" s="95" t="s">
        <v>146</v>
      </c>
      <c r="D148" s="118"/>
      <c r="E148" s="130"/>
      <c r="F148" s="149"/>
      <c r="G148" s="152">
        <f>G99</f>
        <v>0</v>
      </c>
    </row>
    <row r="149" spans="1:7" ht="15">
      <c r="A149" s="126"/>
      <c r="B149" s="126"/>
      <c r="C149" s="95"/>
      <c r="D149" s="118"/>
      <c r="E149" s="130"/>
      <c r="F149" s="149"/>
      <c r="G149" s="152"/>
    </row>
    <row r="150" spans="1:7" ht="15">
      <c r="A150" s="126">
        <v>4</v>
      </c>
      <c r="B150" s="126"/>
      <c r="C150" s="95" t="s">
        <v>190</v>
      </c>
      <c r="D150" s="118"/>
      <c r="E150" s="130"/>
      <c r="F150" s="149"/>
      <c r="G150" s="152">
        <f>G109</f>
        <v>0</v>
      </c>
    </row>
    <row r="151" spans="1:7" ht="15">
      <c r="A151" s="126"/>
      <c r="B151" s="126"/>
      <c r="C151" s="95"/>
      <c r="D151" s="118"/>
      <c r="E151" s="130"/>
      <c r="F151" s="149"/>
      <c r="G151" s="152"/>
    </row>
    <row r="152" spans="1:7" ht="15">
      <c r="A152" s="126">
        <v>5</v>
      </c>
      <c r="B152" s="126"/>
      <c r="C152" s="95" t="s">
        <v>270</v>
      </c>
      <c r="D152" s="118"/>
      <c r="E152" s="130"/>
      <c r="F152" s="149"/>
      <c r="G152" s="152">
        <f>G122</f>
        <v>0</v>
      </c>
    </row>
    <row r="153" spans="1:7" ht="15">
      <c r="A153" s="126"/>
      <c r="B153" s="126"/>
      <c r="C153" s="95"/>
      <c r="D153" s="118"/>
      <c r="E153" s="130"/>
      <c r="F153" s="149"/>
      <c r="G153" s="152"/>
    </row>
    <row r="154" spans="1:7" ht="15">
      <c r="A154" s="126">
        <v>6</v>
      </c>
      <c r="B154" s="126"/>
      <c r="C154" s="95" t="s">
        <v>200</v>
      </c>
      <c r="D154" s="118"/>
      <c r="E154" s="130"/>
      <c r="F154" s="149"/>
      <c r="G154" s="152">
        <f>G140</f>
        <v>0</v>
      </c>
    </row>
    <row r="155" spans="1:7" ht="15">
      <c r="A155" s="126"/>
      <c r="B155" s="126"/>
      <c r="C155" s="95"/>
      <c r="D155" s="118"/>
      <c r="E155" s="130"/>
      <c r="F155" s="149"/>
      <c r="G155" s="152"/>
    </row>
    <row r="156" spans="1:7" ht="15.75">
      <c r="A156" s="126"/>
      <c r="B156" s="126"/>
      <c r="C156" s="134" t="s">
        <v>3</v>
      </c>
      <c r="D156" s="135"/>
      <c r="E156" s="136"/>
      <c r="F156" s="150"/>
      <c r="G156" s="153">
        <f>SUM(G144:G155)</f>
        <v>0</v>
      </c>
    </row>
  </sheetData>
  <sheetProtection password="CF5E" sheet="1"/>
  <mergeCells count="1">
    <mergeCell ref="A1:B1"/>
  </mergeCells>
  <printOptions/>
  <pageMargins left="0.9055118110236221" right="0.5118110236220472" top="0.6692913385826772" bottom="0.7874015748031497" header="0.31496062992125984" footer="0.31496062992125984"/>
  <pageSetup firstPageNumber="30" useFirstPageNumber="1" horizontalDpi="600" verticalDpi="600" orientation="portrait" paperSize="9" scale="80" r:id="rId1"/>
  <headerFooter>
    <oddHeader>&amp;L&amp;"Times New Roman,Regular"&amp;8
D &amp;&amp; Z doo&amp;R&amp;"Times New Roman,Regular"&amp;8
ZOP: NGGGZ-E1</oddHeader>
    <oddFooter>&amp;L&amp;"Times New Roman,Regular"&amp;8investitor:  GRAD ZADAR, Narodni trg 1, 23000 Zadar
građevina:   NOVO GRADSKO GROBLJE GRADA ZADRA, etapa E1 - složena građevina e1
mjesto i datum: Zadar, ožujak 2023.&amp;R&amp;"Times New Roman,Regular"&amp;8str. &amp;P</oddFooter>
  </headerFooter>
  <rowBreaks count="10" manualBreakCount="10">
    <brk id="9" max="6" man="1"/>
    <brk id="17" max="6" man="1"/>
    <brk id="21" max="6" man="1"/>
    <brk id="36" max="6" man="1"/>
    <brk id="43" max="6" man="1"/>
    <brk id="61" max="6" man="1"/>
    <brk id="89" max="6" man="1"/>
    <brk id="99" max="6" man="1"/>
    <brk id="122" max="6" man="1"/>
    <brk id="140" max="6" man="1"/>
  </rowBreaks>
</worksheet>
</file>

<file path=xl/worksheets/sheet7.xml><?xml version="1.0" encoding="utf-8"?>
<worksheet xmlns="http://schemas.openxmlformats.org/spreadsheetml/2006/main" xmlns:r="http://schemas.openxmlformats.org/officeDocument/2006/relationships">
  <dimension ref="A1:I18"/>
  <sheetViews>
    <sheetView showZeros="0" view="pageBreakPreview" zoomScale="85" zoomScaleSheetLayoutView="85" zoomScalePageLayoutView="85" workbookViewId="0" topLeftCell="A1">
      <selection activeCell="J51" sqref="J51"/>
    </sheetView>
  </sheetViews>
  <sheetFormatPr defaultColWidth="9.140625" defaultRowHeight="12.75"/>
  <cols>
    <col min="1" max="1" width="4.140625" style="7" customWidth="1"/>
    <col min="2" max="2" width="4.28125" style="1" customWidth="1"/>
    <col min="3" max="3" width="45.00390625" style="2" customWidth="1"/>
    <col min="4" max="4" width="9.140625" style="3" customWidth="1"/>
    <col min="5" max="5" width="9.28125" style="4" customWidth="1"/>
    <col min="6" max="6" width="11.7109375" style="5" customWidth="1"/>
    <col min="7" max="7" width="18.8515625" style="6" customWidth="1"/>
    <col min="8" max="8" width="9.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15">
      <c r="A1" s="95"/>
      <c r="B1" s="95"/>
      <c r="C1" s="113"/>
      <c r="D1" s="105"/>
      <c r="E1" s="124"/>
      <c r="F1" s="145"/>
      <c r="G1" s="138"/>
    </row>
    <row r="2" spans="1:7" ht="15">
      <c r="A2" s="95"/>
      <c r="B2" s="95"/>
      <c r="C2" s="125"/>
      <c r="D2" s="90"/>
      <c r="E2" s="107"/>
      <c r="F2" s="91"/>
      <c r="G2" s="119"/>
    </row>
    <row r="3" spans="1:7" ht="16.5">
      <c r="A3" s="126"/>
      <c r="B3" s="126"/>
      <c r="C3" s="167" t="s">
        <v>278</v>
      </c>
      <c r="D3" s="98"/>
      <c r="E3" s="128"/>
      <c r="F3" s="146"/>
      <c r="G3" s="140"/>
    </row>
    <row r="4" spans="1:9" ht="15">
      <c r="A4" s="126"/>
      <c r="B4" s="126"/>
      <c r="C4" s="127"/>
      <c r="D4" s="98"/>
      <c r="E4" s="129"/>
      <c r="F4" s="147"/>
      <c r="G4" s="148"/>
      <c r="I4" s="16"/>
    </row>
    <row r="5" spans="1:7" ht="28.5">
      <c r="A5" s="172" t="s">
        <v>121</v>
      </c>
      <c r="B5" s="173"/>
      <c r="C5" s="174" t="s">
        <v>122</v>
      </c>
      <c r="D5" s="118"/>
      <c r="E5" s="130"/>
      <c r="F5" s="149"/>
      <c r="G5" s="152">
        <f>'G1 planiranje'!G32</f>
        <v>0</v>
      </c>
    </row>
    <row r="6" spans="1:7" ht="15">
      <c r="A6" s="126"/>
      <c r="B6" s="126"/>
      <c r="C6" s="97"/>
      <c r="D6" s="118"/>
      <c r="E6" s="130"/>
      <c r="F6" s="149"/>
      <c r="G6" s="152"/>
    </row>
    <row r="7" spans="1:7" ht="15">
      <c r="A7" s="172" t="s">
        <v>211</v>
      </c>
      <c r="B7" s="173"/>
      <c r="C7" s="174" t="s">
        <v>212</v>
      </c>
      <c r="D7" s="118"/>
      <c r="E7" s="130"/>
      <c r="F7" s="149"/>
      <c r="G7" s="152">
        <f>'polje V_F15.5-1'!G164</f>
        <v>0</v>
      </c>
    </row>
    <row r="8" spans="1:7" ht="15">
      <c r="A8" s="126"/>
      <c r="B8" s="126"/>
      <c r="C8" s="95"/>
      <c r="D8" s="118"/>
      <c r="E8" s="130"/>
      <c r="F8" s="149"/>
      <c r="G8" s="152"/>
    </row>
    <row r="9" spans="1:7" ht="15">
      <c r="A9" s="172" t="s">
        <v>245</v>
      </c>
      <c r="B9" s="173"/>
      <c r="C9" s="174" t="s">
        <v>246</v>
      </c>
      <c r="D9" s="118"/>
      <c r="E9" s="130"/>
      <c r="F9" s="149"/>
      <c r="G9" s="152">
        <f>'polje VI_F15.4-1'!G164</f>
        <v>0</v>
      </c>
    </row>
    <row r="10" spans="1:7" ht="15">
      <c r="A10" s="171"/>
      <c r="B10" s="169"/>
      <c r="C10" s="170"/>
      <c r="D10" s="118"/>
      <c r="E10" s="130"/>
      <c r="F10" s="149"/>
      <c r="G10" s="152"/>
    </row>
    <row r="11" spans="1:7" ht="15">
      <c r="A11" s="172" t="s">
        <v>277</v>
      </c>
      <c r="B11" s="173"/>
      <c r="C11" s="174" t="s">
        <v>279</v>
      </c>
      <c r="D11" s="118"/>
      <c r="E11" s="130"/>
      <c r="F11" s="149"/>
      <c r="G11" s="152">
        <f>'polje VIII_F15.7-1'!G156</f>
        <v>0</v>
      </c>
    </row>
    <row r="12" spans="1:7" ht="15">
      <c r="A12" s="126"/>
      <c r="B12" s="126"/>
      <c r="C12" s="95"/>
      <c r="D12" s="118"/>
      <c r="E12" s="130"/>
      <c r="F12" s="149"/>
      <c r="G12" s="152"/>
    </row>
    <row r="13" spans="1:7" ht="15.75">
      <c r="A13" s="126"/>
      <c r="B13" s="126"/>
      <c r="C13" s="134" t="s">
        <v>3</v>
      </c>
      <c r="D13" s="135"/>
      <c r="E13" s="136"/>
      <c r="F13" s="150"/>
      <c r="G13" s="208">
        <f>SUM(G5:G12)</f>
        <v>0</v>
      </c>
    </row>
    <row r="14" spans="1:7" ht="15">
      <c r="A14" s="126"/>
      <c r="B14" s="126"/>
      <c r="C14" s="94"/>
      <c r="D14" s="118"/>
      <c r="E14" s="130"/>
      <c r="F14" s="149"/>
      <c r="G14" s="154"/>
    </row>
    <row r="15" spans="1:7" ht="15">
      <c r="A15" s="131"/>
      <c r="B15" s="131"/>
      <c r="C15" s="127" t="s">
        <v>6</v>
      </c>
      <c r="D15" s="118"/>
      <c r="E15" s="133"/>
      <c r="F15" s="151"/>
      <c r="G15" s="152">
        <f>G13*0.25</f>
        <v>0</v>
      </c>
    </row>
    <row r="16" spans="1:7" ht="15">
      <c r="A16" s="131"/>
      <c r="B16" s="131"/>
      <c r="C16" s="132"/>
      <c r="D16" s="118"/>
      <c r="E16" s="133"/>
      <c r="F16" s="151"/>
      <c r="G16" s="164"/>
    </row>
    <row r="17" spans="1:7" ht="15.75">
      <c r="A17" s="95"/>
      <c r="B17" s="95"/>
      <c r="C17" s="134" t="s">
        <v>7</v>
      </c>
      <c r="D17" s="165"/>
      <c r="E17" s="166"/>
      <c r="F17" s="166"/>
      <c r="G17" s="208">
        <f>SUM(G13:G16)</f>
        <v>0</v>
      </c>
    </row>
    <row r="18" spans="1:7" ht="15">
      <c r="A18" s="118"/>
      <c r="B18" s="95"/>
      <c r="C18" s="96"/>
      <c r="D18" s="90"/>
      <c r="E18" s="91"/>
      <c r="F18" s="92"/>
      <c r="G18" s="93"/>
    </row>
  </sheetData>
  <sheetProtection password="CF5E" sheet="1"/>
  <printOptions/>
  <pageMargins left="0.9055118110236221" right="0.5118110236220472" top="0.6692913385826772" bottom="0.7874015748031497" header="0.31496062992125984" footer="0.31496062992125984"/>
  <pageSetup firstPageNumber="41" useFirstPageNumber="1" horizontalDpi="600" verticalDpi="600" orientation="portrait" paperSize="9" scale="85" r:id="rId1"/>
  <headerFooter>
    <oddHeader>&amp;L&amp;"Times New Roman,Regular"&amp;8
D &amp;&amp; Z doo&amp;R&amp;"Times New Roman,Regular"&amp;8
ZOP: NGGGZ-E1</oddHeader>
    <oddFooter>&amp;L&amp;"Times New Roman,Regular"&amp;8investitor:  GRAD ZADAR, Narodni trg 1, 23000 Zadar
građevina:   NOVO GRADSKO GROBLJE GRADA ZADRA, etapa E1 - složena građevina e1
mjesto i datum: Zadar, veljača 2023.&amp;R&amp;"Times New Roman,Regular"&amp;8str.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Tea Grašo</cp:lastModifiedBy>
  <cp:lastPrinted>2023-04-20T07:48:05Z</cp:lastPrinted>
  <dcterms:created xsi:type="dcterms:W3CDTF">1997-07-08T12:11:51Z</dcterms:created>
  <dcterms:modified xsi:type="dcterms:W3CDTF">2023-06-05T11:13:58Z</dcterms:modified>
  <cp:category/>
  <cp:version/>
  <cp:contentType/>
  <cp:contentStatus/>
</cp:coreProperties>
</file>